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rancisco.holguinver\Desktop\"/>
    </mc:Choice>
  </mc:AlternateContent>
  <bookViews>
    <workbookView xWindow="0" yWindow="0" windowWidth="17745" windowHeight="11670"/>
  </bookViews>
  <sheets>
    <sheet name="PRESUPUESTO BA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49" i="1" l="1"/>
  <c r="F1648" i="1"/>
  <c r="F1647" i="1"/>
  <c r="F1646" i="1"/>
  <c r="F1645" i="1"/>
  <c r="F1631" i="1"/>
  <c r="F1627" i="1"/>
  <c r="C1627" i="1"/>
  <c r="F1626" i="1"/>
  <c r="F1625" i="1"/>
  <c r="F1624" i="1"/>
  <c r="F1623" i="1"/>
  <c r="F1622" i="1"/>
  <c r="F1628" i="1" s="1"/>
  <c r="B1619" i="1"/>
  <c r="F1612" i="1"/>
  <c r="F1611" i="1"/>
  <c r="F1607" i="1"/>
  <c r="F1606" i="1"/>
  <c r="F1605" i="1"/>
  <c r="F1602" i="1"/>
  <c r="F1601" i="1"/>
  <c r="F1598" i="1"/>
  <c r="F1597" i="1"/>
  <c r="F1593" i="1"/>
  <c r="F1592" i="1"/>
  <c r="F1589" i="1"/>
  <c r="F1588" i="1"/>
  <c r="F1587" i="1"/>
  <c r="F1586" i="1"/>
  <c r="F1585" i="1"/>
  <c r="F1584" i="1"/>
  <c r="F1583" i="1"/>
  <c r="F1582" i="1"/>
  <c r="F1581" i="1"/>
  <c r="F1580" i="1"/>
  <c r="F1579" i="1"/>
  <c r="F1578" i="1"/>
  <c r="F1577" i="1"/>
  <c r="F1576" i="1"/>
  <c r="F1575" i="1"/>
  <c r="F1574" i="1"/>
  <c r="F1573" i="1"/>
  <c r="F1572" i="1"/>
  <c r="F1571" i="1"/>
  <c r="F1568" i="1"/>
  <c r="F1567" i="1"/>
  <c r="F1564" i="1"/>
  <c r="F1563" i="1"/>
  <c r="B1549" i="1"/>
  <c r="F1617" i="1"/>
  <c r="F1544" i="1"/>
  <c r="F1543" i="1"/>
  <c r="F1542" i="1"/>
  <c r="F1610" i="1"/>
  <c r="F1538" i="1"/>
  <c r="F1537" i="1"/>
  <c r="F1536" i="1"/>
  <c r="B1532" i="1"/>
  <c r="F1530" i="1"/>
  <c r="F1527" i="1"/>
  <c r="F1526" i="1"/>
  <c r="F1525" i="1"/>
  <c r="F1524" i="1"/>
  <c r="F1523" i="1"/>
  <c r="F1522" i="1"/>
  <c r="F1521" i="1"/>
  <c r="F1520" i="1"/>
  <c r="F1519" i="1"/>
  <c r="F1518" i="1"/>
  <c r="F1517" i="1"/>
  <c r="F1516" i="1"/>
  <c r="F1515" i="1"/>
  <c r="F1514" i="1"/>
  <c r="F1513" i="1"/>
  <c r="F1510" i="1"/>
  <c r="F1506" i="1"/>
  <c r="F1505" i="1"/>
  <c r="F1503" i="1"/>
  <c r="F1502" i="1"/>
  <c r="F1497" i="1"/>
  <c r="F1496" i="1"/>
  <c r="F1495" i="1"/>
  <c r="F1492" i="1"/>
  <c r="F1491" i="1"/>
  <c r="F1487" i="1"/>
  <c r="F1482" i="1"/>
  <c r="F1478" i="1"/>
  <c r="F1477" i="1"/>
  <c r="F1476" i="1"/>
  <c r="F1475" i="1"/>
  <c r="F1474" i="1"/>
  <c r="F1473" i="1"/>
  <c r="F1472" i="1"/>
  <c r="F1471" i="1"/>
  <c r="F1470" i="1"/>
  <c r="F1469" i="1"/>
  <c r="F1468" i="1"/>
  <c r="F1467" i="1"/>
  <c r="F1466" i="1"/>
  <c r="F1465" i="1"/>
  <c r="F1462" i="1"/>
  <c r="F1459" i="1"/>
  <c r="B1446" i="1"/>
  <c r="F1444" i="1"/>
  <c r="F1441" i="1"/>
  <c r="B1429" i="1"/>
  <c r="F1427" i="1"/>
  <c r="F1424" i="1"/>
  <c r="F1422" i="1"/>
  <c r="F1421" i="1"/>
  <c r="F1420" i="1"/>
  <c r="F1419" i="1"/>
  <c r="F1418" i="1"/>
  <c r="F1417" i="1"/>
  <c r="F1416" i="1"/>
  <c r="F1415" i="1"/>
  <c r="F1414" i="1"/>
  <c r="F1413" i="1"/>
  <c r="F1412" i="1"/>
  <c r="F1406" i="1"/>
  <c r="F1479" i="1"/>
  <c r="F1405" i="1"/>
  <c r="F1404" i="1"/>
  <c r="F1403" i="1"/>
  <c r="F1402" i="1"/>
  <c r="F1401" i="1"/>
  <c r="F1400" i="1"/>
  <c r="F1399" i="1"/>
  <c r="F1398" i="1"/>
  <c r="F1397" i="1"/>
  <c r="F1396" i="1"/>
  <c r="F1395" i="1"/>
  <c r="F1392" i="1"/>
  <c r="F1389" i="1"/>
  <c r="B1376" i="1"/>
  <c r="F1370" i="1"/>
  <c r="F1369" i="1"/>
  <c r="F1367" i="1"/>
  <c r="F1362" i="1"/>
  <c r="F1361" i="1"/>
  <c r="F1383" i="1"/>
  <c r="B1343" i="1"/>
  <c r="F1341" i="1"/>
  <c r="F1374" i="1"/>
  <c r="F1340" i="1"/>
  <c r="F1373" i="1"/>
  <c r="F1337" i="1"/>
  <c r="F1336" i="1"/>
  <c r="F1334" i="1"/>
  <c r="F1366" i="1"/>
  <c r="F1333" i="1"/>
  <c r="F1332" i="1"/>
  <c r="F1331" i="1"/>
  <c r="F1330" i="1"/>
  <c r="F1329" i="1"/>
  <c r="F1323" i="1"/>
  <c r="F1308" i="1"/>
  <c r="F1307" i="1"/>
  <c r="F1306" i="1"/>
  <c r="F1305" i="1"/>
  <c r="F1304" i="1"/>
  <c r="F1303" i="1"/>
  <c r="F1302" i="1"/>
  <c r="F1301" i="1"/>
  <c r="F1300" i="1"/>
  <c r="F1298" i="1"/>
  <c r="F1296" i="1"/>
  <c r="F1295" i="1"/>
  <c r="F1294" i="1"/>
  <c r="F1293" i="1"/>
  <c r="F1292" i="1"/>
  <c r="F1291" i="1"/>
  <c r="F1290" i="1"/>
  <c r="F1289" i="1"/>
  <c r="F1288" i="1"/>
  <c r="F1287" i="1"/>
  <c r="F1286" i="1"/>
  <c r="F1285" i="1"/>
  <c r="F1284" i="1"/>
  <c r="F1283" i="1"/>
  <c r="F1282" i="1"/>
  <c r="F1281" i="1"/>
  <c r="F1280" i="1"/>
  <c r="F1279" i="1"/>
  <c r="F1278" i="1"/>
  <c r="F1276" i="1"/>
  <c r="F1275" i="1"/>
  <c r="F1274" i="1"/>
  <c r="F1273" i="1"/>
  <c r="F1271" i="1"/>
  <c r="F1270" i="1"/>
  <c r="F1269" i="1"/>
  <c r="F1268" i="1"/>
  <c r="F1267" i="1"/>
  <c r="F1266" i="1"/>
  <c r="F1265" i="1"/>
  <c r="F1264" i="1"/>
  <c r="F1263" i="1"/>
  <c r="F1262" i="1"/>
  <c r="F1261" i="1"/>
  <c r="F1258" i="1"/>
  <c r="F1256" i="1"/>
  <c r="F1255" i="1"/>
  <c r="F1254" i="1"/>
  <c r="F1253" i="1"/>
  <c r="F1252" i="1"/>
  <c r="F1251" i="1"/>
  <c r="F1250" i="1"/>
  <c r="F1249" i="1"/>
  <c r="F1248" i="1"/>
  <c r="F1247" i="1"/>
  <c r="F1246" i="1"/>
  <c r="F1245" i="1"/>
  <c r="F1244" i="1"/>
  <c r="F1243" i="1"/>
  <c r="F1242" i="1"/>
  <c r="F1241" i="1"/>
  <c r="F1240" i="1"/>
  <c r="F1239" i="1"/>
  <c r="F1232" i="1"/>
  <c r="F1231" i="1"/>
  <c r="F1230" i="1"/>
  <c r="F1228" i="1"/>
  <c r="F1227" i="1"/>
  <c r="F1226" i="1"/>
  <c r="F1225" i="1"/>
  <c r="F1224" i="1"/>
  <c r="F1223" i="1"/>
  <c r="F1222" i="1"/>
  <c r="F1221" i="1"/>
  <c r="F1220" i="1"/>
  <c r="F1219" i="1"/>
  <c r="F1218" i="1"/>
  <c r="F1217" i="1"/>
  <c r="F1216" i="1"/>
  <c r="F1215" i="1"/>
  <c r="F1214" i="1"/>
  <c r="F1213" i="1"/>
  <c r="F1211" i="1"/>
  <c r="F1210" i="1"/>
  <c r="F1209" i="1"/>
  <c r="F1208" i="1"/>
  <c r="F1207" i="1"/>
  <c r="F1206" i="1"/>
  <c r="F1205" i="1"/>
  <c r="F1202" i="1"/>
  <c r="F1201" i="1"/>
  <c r="F1200" i="1"/>
  <c r="F1199" i="1"/>
  <c r="F1198" i="1"/>
  <c r="F1196" i="1"/>
  <c r="F1195" i="1"/>
  <c r="F1193" i="1"/>
  <c r="F1192" i="1"/>
  <c r="F1191" i="1"/>
  <c r="F1190" i="1"/>
  <c r="F1189" i="1"/>
  <c r="F1188" i="1"/>
  <c r="F1187" i="1"/>
  <c r="F1186" i="1"/>
  <c r="F1185" i="1"/>
  <c r="F1184" i="1"/>
  <c r="F1183" i="1"/>
  <c r="F1182" i="1"/>
  <c r="F1181" i="1"/>
  <c r="F1180" i="1"/>
  <c r="F1179" i="1"/>
  <c r="F1178" i="1"/>
  <c r="F1177" i="1"/>
  <c r="F1175" i="1"/>
  <c r="F1174" i="1"/>
  <c r="F1173" i="1"/>
  <c r="F1172" i="1"/>
  <c r="F1170" i="1"/>
  <c r="F1168" i="1"/>
  <c r="F1167" i="1"/>
  <c r="F1166" i="1"/>
  <c r="F1163" i="1"/>
  <c r="F1162" i="1"/>
  <c r="F1161" i="1"/>
  <c r="F1160" i="1"/>
  <c r="F1159" i="1"/>
  <c r="F1158" i="1"/>
  <c r="F1157" i="1"/>
  <c r="F1156" i="1"/>
  <c r="F1155" i="1"/>
  <c r="F1154" i="1"/>
  <c r="F1153" i="1"/>
  <c r="F1152" i="1"/>
  <c r="F1151" i="1"/>
  <c r="F1150" i="1"/>
  <c r="F1149" i="1"/>
  <c r="F1148" i="1"/>
  <c r="F1145" i="1"/>
  <c r="F1144" i="1"/>
  <c r="F1142" i="1"/>
  <c r="F1140" i="1"/>
  <c r="F1138" i="1"/>
  <c r="F1137" i="1"/>
  <c r="F1136" i="1"/>
  <c r="F1135" i="1"/>
  <c r="F1134" i="1"/>
  <c r="F1133" i="1"/>
  <c r="F1132"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2" i="1"/>
  <c r="F1081" i="1"/>
  <c r="F1080" i="1"/>
  <c r="F1079" i="1"/>
  <c r="F1076" i="1"/>
  <c r="F1075" i="1"/>
  <c r="F1066" i="1"/>
  <c r="F1065" i="1"/>
  <c r="F1064" i="1"/>
  <c r="F1063" i="1"/>
  <c r="F1062" i="1"/>
  <c r="F1058" i="1"/>
  <c r="F1057" i="1"/>
  <c r="F1052" i="1"/>
  <c r="F1050" i="1"/>
  <c r="F1047" i="1"/>
  <c r="F1046" i="1"/>
  <c r="F1045" i="1"/>
  <c r="F1044" i="1"/>
  <c r="F1040" i="1"/>
  <c r="F1039" i="1"/>
  <c r="F1037" i="1"/>
  <c r="F1036" i="1"/>
  <c r="F1035" i="1"/>
  <c r="F1032" i="1"/>
  <c r="F1031" i="1"/>
  <c r="F1029" i="1"/>
  <c r="F1028" i="1"/>
  <c r="F1027" i="1"/>
  <c r="F1026" i="1"/>
  <c r="F1025" i="1"/>
  <c r="F1024" i="1"/>
  <c r="F1023" i="1"/>
  <c r="F1022" i="1"/>
  <c r="F1021" i="1"/>
  <c r="F1020" i="1"/>
  <c r="F1019" i="1"/>
  <c r="F1018" i="1"/>
  <c r="F1017" i="1"/>
  <c r="F1016" i="1"/>
  <c r="F1015" i="1"/>
  <c r="F1013" i="1"/>
  <c r="F1012" i="1"/>
  <c r="F1011" i="1"/>
  <c r="F1009" i="1"/>
  <c r="F1008" i="1"/>
  <c r="F1007" i="1"/>
  <c r="F1006" i="1"/>
  <c r="F1005" i="1"/>
  <c r="F1004" i="1"/>
  <c r="F1002" i="1"/>
  <c r="F999" i="1"/>
  <c r="F998" i="1"/>
  <c r="F994" i="1"/>
  <c r="F993" i="1"/>
  <c r="F992" i="1"/>
  <c r="F990" i="1"/>
  <c r="F989" i="1"/>
  <c r="F988" i="1"/>
  <c r="F987" i="1"/>
  <c r="F986" i="1"/>
  <c r="F985" i="1"/>
  <c r="F984" i="1"/>
  <c r="F983" i="1"/>
  <c r="F982" i="1"/>
  <c r="F981" i="1"/>
  <c r="F980" i="1"/>
  <c r="F979" i="1"/>
  <c r="F976" i="1"/>
  <c r="F975" i="1"/>
  <c r="F974" i="1"/>
  <c r="F972" i="1"/>
  <c r="F971" i="1"/>
  <c r="F970" i="1"/>
  <c r="F969" i="1"/>
  <c r="F967" i="1"/>
  <c r="F965" i="1"/>
  <c r="F963" i="1"/>
  <c r="F962" i="1"/>
  <c r="F960" i="1"/>
  <c r="F958" i="1"/>
  <c r="F957" i="1"/>
  <c r="F954" i="1"/>
  <c r="F953" i="1"/>
  <c r="F952" i="1"/>
  <c r="F951" i="1"/>
  <c r="F950" i="1"/>
  <c r="F949" i="1"/>
  <c r="F948" i="1"/>
  <c r="F947" i="1"/>
  <c r="F946" i="1"/>
  <c r="F945" i="1"/>
  <c r="F941" i="1"/>
  <c r="F940" i="1"/>
  <c r="F938" i="1"/>
  <c r="F936" i="1"/>
  <c r="F934" i="1"/>
  <c r="F933" i="1"/>
  <c r="F932" i="1"/>
  <c r="F931" i="1"/>
  <c r="F930" i="1"/>
  <c r="F929" i="1"/>
  <c r="F928" i="1"/>
  <c r="F927" i="1"/>
  <c r="F926" i="1"/>
  <c r="F925" i="1"/>
  <c r="F924" i="1"/>
  <c r="F923" i="1"/>
  <c r="F922" i="1"/>
  <c r="F921" i="1"/>
  <c r="F920" i="1"/>
  <c r="F919" i="1"/>
  <c r="F918" i="1"/>
  <c r="F917" i="1"/>
  <c r="F916" i="1"/>
  <c r="F914" i="1"/>
  <c r="F913" i="1"/>
  <c r="F912" i="1"/>
  <c r="F911" i="1"/>
  <c r="F910" i="1"/>
  <c r="F909" i="1"/>
  <c r="F908" i="1"/>
  <c r="F907" i="1"/>
  <c r="F906" i="1"/>
  <c r="F905" i="1"/>
  <c r="F904" i="1"/>
  <c r="F903" i="1"/>
  <c r="F902" i="1"/>
  <c r="F901" i="1"/>
  <c r="F900" i="1"/>
  <c r="F899" i="1"/>
  <c r="F898" i="1"/>
  <c r="F897" i="1"/>
  <c r="F895" i="1"/>
  <c r="F894" i="1"/>
  <c r="F891" i="1"/>
  <c r="F889" i="1"/>
  <c r="F888" i="1"/>
  <c r="F887" i="1"/>
  <c r="F884" i="1"/>
  <c r="F883" i="1"/>
  <c r="F881" i="1"/>
  <c r="F880" i="1"/>
  <c r="F876" i="1"/>
  <c r="F875" i="1"/>
  <c r="F873" i="1"/>
  <c r="F872" i="1"/>
  <c r="F870" i="1"/>
  <c r="F869" i="1"/>
  <c r="F868" i="1"/>
  <c r="F867" i="1"/>
  <c r="F866" i="1"/>
  <c r="F865" i="1"/>
  <c r="F864" i="1"/>
  <c r="F863" i="1"/>
  <c r="F862" i="1"/>
  <c r="F861" i="1"/>
  <c r="F860" i="1"/>
  <c r="F858" i="1"/>
  <c r="F857" i="1"/>
  <c r="F855" i="1"/>
  <c r="F853" i="1"/>
  <c r="F852" i="1"/>
  <c r="F851" i="1"/>
  <c r="F850" i="1"/>
  <c r="F849" i="1"/>
  <c r="F848" i="1"/>
  <c r="F847" i="1"/>
  <c r="F846" i="1"/>
  <c r="F845" i="1"/>
  <c r="F844" i="1"/>
  <c r="F843" i="1"/>
  <c r="F842" i="1"/>
  <c r="F841" i="1"/>
  <c r="F837" i="1"/>
  <c r="F836" i="1"/>
  <c r="F835" i="1"/>
  <c r="F834" i="1"/>
  <c r="F832" i="1"/>
  <c r="F831" i="1"/>
  <c r="F827" i="1"/>
  <c r="F826" i="1"/>
  <c r="F825" i="1"/>
  <c r="F823" i="1"/>
  <c r="F822" i="1"/>
  <c r="F821" i="1"/>
  <c r="F820" i="1"/>
  <c r="F819" i="1"/>
  <c r="F817" i="1"/>
  <c r="F816" i="1"/>
  <c r="F815" i="1"/>
  <c r="F813" i="1"/>
  <c r="F809" i="1"/>
  <c r="F808" i="1"/>
  <c r="F807" i="1"/>
  <c r="F806" i="1"/>
  <c r="F991" i="1"/>
  <c r="F804" i="1"/>
  <c r="F803" i="1"/>
  <c r="F802" i="1"/>
  <c r="F801" i="1"/>
  <c r="F800" i="1"/>
  <c r="F799" i="1"/>
  <c r="F798" i="1"/>
  <c r="F797" i="1"/>
  <c r="F796" i="1"/>
  <c r="F795" i="1"/>
  <c r="F794" i="1"/>
  <c r="F793" i="1"/>
  <c r="F790" i="1"/>
  <c r="F789" i="1"/>
  <c r="F788" i="1"/>
  <c r="F787" i="1"/>
  <c r="F786" i="1"/>
  <c r="F785" i="1"/>
  <c r="F782" i="1"/>
  <c r="F781" i="1"/>
  <c r="F780" i="1"/>
  <c r="F778" i="1"/>
  <c r="F777" i="1"/>
  <c r="F1259" i="1"/>
  <c r="F776" i="1"/>
  <c r="F774" i="1"/>
  <c r="F773" i="1"/>
  <c r="F771" i="1"/>
  <c r="F770" i="1"/>
  <c r="F769" i="1"/>
  <c r="F768" i="1"/>
  <c r="F767" i="1"/>
  <c r="F766" i="1"/>
  <c r="F765" i="1"/>
  <c r="F764" i="1"/>
  <c r="F763" i="1"/>
  <c r="F762" i="1"/>
  <c r="F761" i="1"/>
  <c r="F760" i="1"/>
  <c r="F759" i="1"/>
  <c r="F758" i="1"/>
  <c r="F757" i="1"/>
  <c r="F755" i="1"/>
  <c r="F753" i="1"/>
  <c r="F752" i="1"/>
  <c r="F751" i="1"/>
  <c r="F750" i="1"/>
  <c r="F749" i="1"/>
  <c r="F748" i="1"/>
  <c r="F747" i="1"/>
  <c r="F746" i="1"/>
  <c r="F745" i="1"/>
  <c r="F744" i="1"/>
  <c r="F743" i="1"/>
  <c r="F742" i="1"/>
  <c r="F741" i="1"/>
  <c r="F740" i="1"/>
  <c r="F737" i="1"/>
  <c r="F736" i="1"/>
  <c r="F733" i="1"/>
  <c r="F732" i="1"/>
  <c r="F730" i="1"/>
  <c r="F728" i="1"/>
  <c r="F726" i="1"/>
  <c r="F725" i="1"/>
  <c r="F724" i="1"/>
  <c r="F723" i="1"/>
  <c r="F722" i="1"/>
  <c r="F721" i="1"/>
  <c r="F720" i="1"/>
  <c r="F719" i="1"/>
  <c r="F718" i="1"/>
  <c r="F717" i="1"/>
  <c r="F715" i="1"/>
  <c r="F714" i="1"/>
  <c r="F710" i="1"/>
  <c r="F709" i="1"/>
  <c r="F708" i="1"/>
  <c r="F707" i="1"/>
  <c r="F704"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893" i="1"/>
  <c r="F660" i="1"/>
  <c r="F659" i="1"/>
  <c r="F658" i="1"/>
  <c r="F657" i="1"/>
  <c r="F656" i="1"/>
  <c r="F885" i="1"/>
  <c r="F655" i="1"/>
  <c r="F886" i="1"/>
  <c r="F654" i="1"/>
  <c r="F652" i="1"/>
  <c r="F651" i="1"/>
  <c r="F647" i="1"/>
  <c r="F646" i="1"/>
  <c r="F645" i="1"/>
  <c r="F644" i="1"/>
  <c r="F643" i="1"/>
  <c r="F642" i="1"/>
  <c r="F641" i="1"/>
  <c r="F640" i="1"/>
  <c r="F639" i="1"/>
  <c r="F638" i="1"/>
  <c r="F637" i="1"/>
  <c r="F636" i="1"/>
  <c r="F635" i="1"/>
  <c r="F634" i="1"/>
  <c r="F633" i="1"/>
  <c r="F632" i="1"/>
  <c r="F630" i="1"/>
  <c r="F629" i="1"/>
  <c r="F628" i="1"/>
  <c r="F627" i="1"/>
  <c r="F626" i="1"/>
  <c r="F625" i="1"/>
  <c r="F624" i="1"/>
  <c r="A624" i="1"/>
  <c r="F623" i="1"/>
  <c r="F622" i="1"/>
  <c r="F621" i="1"/>
  <c r="F620" i="1"/>
  <c r="F619" i="1"/>
  <c r="F618" i="1"/>
  <c r="F617" i="1"/>
  <c r="F616" i="1"/>
  <c r="A616" i="1"/>
  <c r="A617" i="1" s="1"/>
  <c r="A618" i="1" s="1"/>
  <c r="A619" i="1" s="1"/>
  <c r="A620" i="1" s="1"/>
  <c r="A621" i="1" s="1"/>
  <c r="A622" i="1" s="1"/>
  <c r="F615" i="1"/>
  <c r="A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7" i="1"/>
  <c r="F586" i="1"/>
  <c r="F585" i="1"/>
  <c r="F584" i="1"/>
  <c r="F583" i="1"/>
  <c r="F582" i="1"/>
  <c r="F581" i="1"/>
  <c r="F580" i="1"/>
  <c r="F577" i="1"/>
  <c r="F575" i="1"/>
  <c r="F574" i="1"/>
  <c r="F573" i="1"/>
  <c r="F572" i="1"/>
  <c r="F571" i="1"/>
  <c r="F570" i="1"/>
  <c r="F569"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838" i="1"/>
  <c r="F540" i="1"/>
  <c r="F538" i="1"/>
  <c r="F537" i="1"/>
  <c r="F536" i="1"/>
  <c r="F535" i="1"/>
  <c r="F534" i="1"/>
  <c r="F532" i="1"/>
  <c r="F531" i="1"/>
  <c r="F530" i="1"/>
  <c r="F529" i="1"/>
  <c r="F528" i="1"/>
  <c r="F527" i="1"/>
  <c r="F526" i="1"/>
  <c r="F525" i="1"/>
  <c r="F524" i="1"/>
  <c r="F523" i="1"/>
  <c r="F522" i="1"/>
  <c r="F521" i="1"/>
  <c r="F520" i="1"/>
  <c r="F519" i="1"/>
  <c r="F518" i="1"/>
  <c r="F517" i="1"/>
  <c r="F516" i="1"/>
  <c r="F515" i="1"/>
  <c r="F514" i="1"/>
  <c r="F512" i="1"/>
  <c r="F511" i="1"/>
  <c r="F510" i="1"/>
  <c r="F509" i="1"/>
  <c r="F508" i="1"/>
  <c r="F507" i="1"/>
  <c r="F506" i="1"/>
  <c r="F505" i="1"/>
  <c r="F504" i="1"/>
  <c r="F503" i="1"/>
  <c r="F502" i="1"/>
  <c r="F501" i="1"/>
  <c r="F500" i="1"/>
  <c r="F499" i="1"/>
  <c r="F498" i="1"/>
  <c r="F497" i="1"/>
  <c r="F496" i="1"/>
  <c r="F495" i="1"/>
  <c r="F494" i="1"/>
  <c r="F493" i="1"/>
  <c r="F491" i="1"/>
  <c r="F490" i="1"/>
  <c r="F489" i="1"/>
  <c r="F488" i="1"/>
  <c r="F487" i="1"/>
  <c r="F486" i="1"/>
  <c r="F485" i="1"/>
  <c r="F484" i="1"/>
  <c r="F483" i="1"/>
  <c r="F481" i="1"/>
  <c r="F480" i="1"/>
  <c r="F479" i="1"/>
  <c r="F478" i="1"/>
  <c r="F476" i="1"/>
  <c r="F474" i="1"/>
  <c r="F472" i="1"/>
  <c r="F471" i="1"/>
  <c r="F470" i="1"/>
  <c r="F469" i="1"/>
  <c r="F468" i="1"/>
  <c r="F467" i="1"/>
  <c r="F466" i="1"/>
  <c r="F465" i="1"/>
  <c r="F464" i="1"/>
  <c r="F463" i="1"/>
  <c r="F462" i="1"/>
  <c r="F460" i="1"/>
  <c r="F458" i="1"/>
  <c r="F457" i="1"/>
  <c r="F456" i="1"/>
  <c r="F455" i="1"/>
  <c r="F454" i="1"/>
  <c r="F453" i="1"/>
  <c r="F451" i="1"/>
  <c r="F450" i="1"/>
  <c r="F448" i="1"/>
  <c r="F447" i="1"/>
  <c r="F446" i="1"/>
  <c r="F444" i="1"/>
  <c r="F443" i="1"/>
  <c r="F442" i="1"/>
  <c r="F440" i="1"/>
  <c r="F1237"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5" i="1"/>
  <c r="F403" i="1"/>
  <c r="F402" i="1"/>
  <c r="F401" i="1"/>
  <c r="F400" i="1"/>
  <c r="F399" i="1"/>
  <c r="F398" i="1"/>
  <c r="F397" i="1"/>
  <c r="F396" i="1"/>
  <c r="F395" i="1"/>
  <c r="F394" i="1"/>
  <c r="F389" i="1"/>
  <c r="F388" i="1"/>
  <c r="F387" i="1"/>
  <c r="F386" i="1"/>
  <c r="F385" i="1"/>
  <c r="F384" i="1"/>
  <c r="F383" i="1"/>
  <c r="F382" i="1"/>
  <c r="F381" i="1"/>
  <c r="F380" i="1"/>
  <c r="F378" i="1"/>
  <c r="F377" i="1"/>
  <c r="F376" i="1"/>
  <c r="F375" i="1"/>
  <c r="F374" i="1"/>
  <c r="F373" i="1"/>
  <c r="F372" i="1"/>
  <c r="F371" i="1"/>
  <c r="F369" i="1"/>
  <c r="F360" i="1"/>
  <c r="F359" i="1"/>
  <c r="F358" i="1"/>
  <c r="F1143" i="1"/>
  <c r="F353" i="1"/>
  <c r="F348" i="1"/>
  <c r="F345" i="1"/>
  <c r="F344" i="1"/>
  <c r="F343" i="1"/>
  <c r="F342" i="1"/>
  <c r="F339" i="1"/>
  <c r="F338" i="1"/>
  <c r="F337" i="1"/>
  <c r="F334" i="1"/>
  <c r="F333" i="1"/>
  <c r="F329" i="1"/>
  <c r="F328" i="1"/>
  <c r="F326" i="1"/>
  <c r="F323" i="1"/>
  <c r="F322" i="1"/>
  <c r="F319" i="1"/>
  <c r="F318" i="1"/>
  <c r="F317" i="1"/>
  <c r="F316" i="1"/>
  <c r="F313" i="1"/>
  <c r="F312" i="1"/>
  <c r="F309" i="1"/>
  <c r="F308" i="1"/>
  <c r="F307" i="1"/>
  <c r="F306" i="1"/>
  <c r="F301" i="1"/>
  <c r="F300" i="1"/>
  <c r="F296" i="1"/>
  <c r="F295" i="1"/>
  <c r="F294" i="1"/>
  <c r="F293" i="1"/>
  <c r="F289" i="1"/>
  <c r="F283" i="1"/>
  <c r="F275" i="1"/>
  <c r="F269" i="1"/>
  <c r="F261" i="1"/>
  <c r="F260" i="1"/>
  <c r="F277" i="1"/>
  <c r="F292" i="1"/>
  <c r="F248" i="1"/>
  <c r="F243" i="1"/>
  <c r="F242" i="1"/>
  <c r="F241" i="1"/>
  <c r="F240" i="1"/>
  <c r="F239" i="1"/>
  <c r="F238" i="1"/>
  <c r="F236" i="1"/>
  <c r="F231" i="1"/>
  <c r="F229" i="1"/>
  <c r="F227" i="1"/>
  <c r="F226" i="1"/>
  <c r="F223" i="1"/>
  <c r="F222" i="1"/>
  <c r="F221" i="1"/>
  <c r="F220" i="1"/>
  <c r="F214" i="1"/>
  <c r="F354" i="1"/>
  <c r="F209" i="1"/>
  <c r="F201" i="1"/>
  <c r="F649" i="1"/>
  <c r="F197" i="1"/>
  <c r="F196" i="1"/>
  <c r="F193" i="1"/>
  <c r="F192" i="1"/>
  <c r="F191" i="1"/>
  <c r="F190" i="1"/>
  <c r="F189" i="1"/>
  <c r="F188" i="1"/>
  <c r="F186" i="1"/>
  <c r="F185" i="1"/>
  <c r="F182" i="1"/>
  <c r="F180" i="1"/>
  <c r="F178" i="1"/>
  <c r="F1141" i="1"/>
  <c r="F176" i="1"/>
  <c r="F174" i="1"/>
  <c r="F173" i="1"/>
  <c r="F731" i="1"/>
  <c r="F171" i="1"/>
  <c r="F955" i="1"/>
  <c r="F164" i="1"/>
  <c r="F163" i="1"/>
  <c r="F162" i="1"/>
  <c r="F159" i="1"/>
  <c r="F158" i="1"/>
  <c r="F157" i="1"/>
  <c r="F156" i="1"/>
  <c r="F155" i="1"/>
  <c r="F154" i="1"/>
  <c r="F153" i="1"/>
  <c r="F150" i="1"/>
  <c r="F148" i="1"/>
  <c r="F143" i="1"/>
  <c r="F142" i="1"/>
  <c r="F141" i="1"/>
  <c r="F138" i="1"/>
  <c r="F137" i="1"/>
  <c r="F136" i="1"/>
  <c r="F135" i="1"/>
  <c r="F134" i="1"/>
  <c r="F133" i="1"/>
  <c r="F132" i="1"/>
  <c r="F131" i="1"/>
  <c r="F130" i="1"/>
  <c r="F129" i="1"/>
  <c r="F128" i="1"/>
  <c r="F127" i="1"/>
  <c r="F126" i="1"/>
  <c r="F125" i="1"/>
  <c r="F124" i="1"/>
  <c r="F123" i="1"/>
  <c r="F122" i="1"/>
  <c r="F121" i="1"/>
  <c r="F120" i="1"/>
  <c r="F119" i="1"/>
  <c r="F116" i="1"/>
  <c r="F1194" i="1"/>
  <c r="F114" i="1"/>
  <c r="F113" i="1"/>
  <c r="F112" i="1"/>
  <c r="F111" i="1"/>
  <c r="F110" i="1"/>
  <c r="F109" i="1"/>
  <c r="F108" i="1"/>
  <c r="F107" i="1"/>
  <c r="F106" i="1"/>
  <c r="F115" i="1" s="1"/>
  <c r="F102" i="1"/>
  <c r="F101" i="1"/>
  <c r="F100" i="1"/>
  <c r="F99" i="1"/>
  <c r="F1171" i="1"/>
  <c r="F98" i="1"/>
  <c r="F1169" i="1"/>
  <c r="F97" i="1"/>
  <c r="F96" i="1"/>
  <c r="F95" i="1"/>
  <c r="F94" i="1"/>
  <c r="F93" i="1"/>
  <c r="F1165" i="1"/>
  <c r="F90" i="1"/>
  <c r="F89" i="1"/>
  <c r="F88" i="1"/>
  <c r="F87" i="1"/>
  <c r="F86" i="1"/>
  <c r="F1164" i="1"/>
  <c r="F84" i="1"/>
  <c r="F83" i="1"/>
  <c r="F82" i="1"/>
  <c r="F76" i="1"/>
  <c r="F75" i="1"/>
  <c r="F72" i="1"/>
  <c r="F71" i="1"/>
  <c r="F441" i="1"/>
  <c r="F66" i="1"/>
  <c r="F63" i="1"/>
  <c r="F61" i="1"/>
  <c r="F1504" i="1"/>
  <c r="F58" i="1"/>
  <c r="F391" i="1"/>
  <c r="F956" i="1"/>
  <c r="F53" i="1"/>
  <c r="F50" i="1"/>
  <c r="F49" i="1"/>
  <c r="F48" i="1"/>
  <c r="F47" i="1"/>
  <c r="F46" i="1"/>
  <c r="F45" i="1"/>
  <c r="F44" i="1"/>
  <c r="F43" i="1"/>
  <c r="F42" i="1"/>
  <c r="F39" i="1"/>
  <c r="F351" i="1"/>
  <c r="F34" i="1"/>
  <c r="F28" i="1"/>
  <c r="F27" i="1"/>
  <c r="F26" i="1"/>
  <c r="F24" i="1"/>
  <c r="F23" i="1"/>
  <c r="F20" i="1"/>
  <c r="F977" i="1"/>
  <c r="F17" i="1"/>
  <c r="F206" i="1"/>
  <c r="F11" i="1"/>
  <c r="F892" i="1" l="1"/>
  <c r="F661" i="1"/>
  <c r="F702" i="1"/>
  <c r="F1014" i="1"/>
  <c r="F650" i="1"/>
  <c r="F1594" i="1"/>
  <c r="F1483" i="1"/>
  <c r="F995" i="1"/>
  <c r="F810" i="1"/>
  <c r="F304" i="1"/>
  <c r="F303" i="1"/>
  <c r="F305" i="1"/>
  <c r="F210" i="1"/>
  <c r="F1083" i="1"/>
  <c r="F1176" i="1"/>
  <c r="F1203" i="1"/>
  <c r="F1436" i="1"/>
  <c r="F1212" i="1"/>
  <c r="F38" i="1"/>
  <c r="F56" i="1"/>
  <c r="F168" i="1"/>
  <c r="F237" i="1"/>
  <c r="F281" i="1"/>
  <c r="F390" i="1"/>
  <c r="F439" i="1"/>
  <c r="F1233" i="1"/>
  <c r="F1350" i="1"/>
  <c r="F1558" i="1"/>
  <c r="F37" i="1"/>
  <c r="F779" i="1"/>
  <c r="F1204" i="1"/>
  <c r="F167" i="1"/>
  <c r="F1234" i="1"/>
  <c r="F879" i="1"/>
  <c r="F828" i="1"/>
  <c r="F1326" i="1"/>
  <c r="F1358" i="1"/>
  <c r="F273" i="1"/>
  <c r="F1260" i="1"/>
  <c r="F1559" i="1"/>
  <c r="F729" i="1"/>
  <c r="F772" i="1"/>
  <c r="F1030" i="1"/>
  <c r="F1456" i="1"/>
  <c r="F1438" i="1"/>
  <c r="F1320" i="1"/>
  <c r="F1335" i="1"/>
  <c r="F1041" i="1"/>
  <c r="F1059" i="1"/>
  <c r="F355" i="1"/>
  <c r="F437" i="1"/>
  <c r="F187" i="1"/>
  <c r="F252" i="1"/>
  <c r="F392" i="1"/>
  <c r="F1557" i="1"/>
  <c r="F1453" i="1"/>
  <c r="F1318" i="1"/>
  <c r="F85" i="1"/>
  <c r="F302" i="1"/>
  <c r="F978" i="1"/>
  <c r="F854" i="1"/>
  <c r="F1501" i="1"/>
  <c r="F14" i="1"/>
  <c r="F199" i="1"/>
  <c r="F265" i="1"/>
  <c r="F1001" i="1"/>
  <c r="F228" i="1"/>
  <c r="F284" i="1"/>
  <c r="F393" i="1"/>
  <c r="F1368" i="1"/>
  <c r="F756" i="1"/>
  <c r="F829" i="1"/>
  <c r="F878" i="1"/>
  <c r="F198" i="1"/>
  <c r="F169" i="1"/>
  <c r="F1500" i="1"/>
  <c r="F406" i="1"/>
  <c r="F217" i="1"/>
  <c r="F18" i="1"/>
  <c r="F59" i="1"/>
  <c r="F92" i="1"/>
  <c r="F285" i="1"/>
  <c r="F579" i="1"/>
  <c r="F1010" i="1"/>
  <c r="F890" i="1"/>
  <c r="F942" i="1"/>
  <c r="F1197" i="1"/>
  <c r="F1615" i="1"/>
  <c r="F1613" i="1"/>
  <c r="F648" i="1"/>
  <c r="F877" i="1"/>
  <c r="F754" i="1"/>
  <c r="F959" i="1"/>
  <c r="F716" i="1"/>
  <c r="F944" i="1"/>
  <c r="F713" i="1"/>
  <c r="F735" i="1"/>
  <c r="F1546" i="1"/>
  <c r="F276" i="1"/>
  <c r="F251" i="1"/>
  <c r="F379" i="1"/>
  <c r="F1554" i="1"/>
  <c r="F1277" i="1"/>
  <c r="F915" i="1"/>
  <c r="F775" i="1"/>
  <c r="F1077" i="1"/>
  <c r="F57" i="1"/>
  <c r="F1229" i="1"/>
  <c r="F1509" i="1"/>
  <c r="F68" i="1"/>
  <c r="F91" i="1"/>
  <c r="F103" i="1" s="1"/>
  <c r="F1003" i="1"/>
  <c r="F814" i="1"/>
  <c r="F449" i="1"/>
  <c r="F19" i="1"/>
  <c r="F60" i="1"/>
  <c r="F259" i="1"/>
  <c r="F268" i="1"/>
  <c r="F404" i="1"/>
  <c r="F482" i="1"/>
  <c r="F452" i="1"/>
  <c r="F839" i="1"/>
  <c r="F791" i="1"/>
  <c r="F943" i="1"/>
  <c r="F1000" i="1"/>
  <c r="F1147" i="1"/>
  <c r="F1616" i="1"/>
  <c r="F1547" i="1"/>
  <c r="F588" i="1"/>
  <c r="F1363" i="1"/>
  <c r="F1411" i="1"/>
  <c r="F818" i="1"/>
  <c r="F1069" i="1"/>
  <c r="F805" i="1"/>
  <c r="F973" i="1"/>
  <c r="F1364" i="1"/>
  <c r="F1384" i="1"/>
  <c r="F1541" i="1"/>
  <c r="F1548" i="1"/>
  <c r="F1560" i="1"/>
  <c r="F662" i="1"/>
  <c r="F1355" i="1"/>
  <c r="F1365" i="1"/>
  <c r="F1454" i="1"/>
  <c r="F939" i="1"/>
  <c r="F1071" i="1"/>
  <c r="F1129" i="1" l="1"/>
  <c r="F77" i="1"/>
  <c r="F29" i="1"/>
  <c r="F1609" i="1"/>
  <c r="F1540" i="1"/>
  <c r="F250" i="1"/>
  <c r="F267" i="1"/>
  <c r="F258" i="1"/>
  <c r="F291" i="1"/>
  <c r="F1238" i="1"/>
  <c r="F856" i="1"/>
  <c r="F172" i="1"/>
  <c r="F578" i="1"/>
  <c r="F1235" i="1"/>
  <c r="F438" i="1"/>
  <c r="F996" i="1"/>
  <c r="F812" i="1"/>
  <c r="F274" i="1"/>
  <c r="F249" i="1"/>
  <c r="F257" i="1"/>
  <c r="F266" i="1"/>
  <c r="F282" i="1"/>
  <c r="F290" i="1"/>
  <c r="F734" i="1"/>
  <c r="F1297" i="1"/>
  <c r="F211" i="1"/>
  <c r="F232" i="1" s="1"/>
  <c r="F352" i="1"/>
  <c r="F362" i="1" s="1"/>
  <c r="F1257" i="1"/>
  <c r="F144" i="1"/>
  <c r="F1490" i="1"/>
  <c r="F256" i="1"/>
  <c r="F840" i="1"/>
  <c r="F792" i="1"/>
  <c r="F1236" i="1"/>
  <c r="F436" i="1"/>
  <c r="F1051" i="1"/>
  <c r="F1070" i="1"/>
  <c r="F1053" i="1"/>
  <c r="F1072" i="1"/>
  <c r="F1386" i="1"/>
  <c r="F1352" i="1"/>
  <c r="F1608" i="1"/>
  <c r="F1619" i="1" s="1"/>
  <c r="F1539" i="1"/>
  <c r="F1455" i="1"/>
  <c r="F1437" i="1"/>
  <c r="F1319" i="1"/>
  <c r="F859" i="1"/>
  <c r="F738" i="1"/>
  <c r="F170" i="1"/>
  <c r="F576" i="1"/>
  <c r="F997" i="1"/>
  <c r="F811" i="1"/>
  <c r="F288" i="1"/>
  <c r="F445" i="1"/>
  <c r="F247" i="1"/>
  <c r="F264" i="1"/>
  <c r="F272" i="1"/>
  <c r="F255" i="1"/>
  <c r="F280" i="1"/>
  <c r="F830" i="1" l="1"/>
  <c r="F1073" i="1"/>
  <c r="F202" i="1"/>
  <c r="F533" i="1"/>
  <c r="F330" i="1"/>
  <c r="F363" i="1" s="1"/>
  <c r="F1033" i="1"/>
  <c r="F1272" i="1"/>
  <c r="F968" i="1"/>
  <c r="F1549" i="1"/>
  <c r="F705" i="1"/>
  <c r="F1433" i="1"/>
  <c r="F1446" i="1" s="1"/>
  <c r="F1410" i="1"/>
  <c r="F1315" i="1"/>
  <c r="F1343" i="1" s="1"/>
  <c r="F1385" i="1"/>
  <c r="F1351" i="1"/>
  <c r="F739" i="1"/>
  <c r="F783" i="1" s="1"/>
  <c r="F1299" i="1"/>
  <c r="F1309" i="1" s="1"/>
  <c r="F1310" i="1" l="1"/>
  <c r="F1347" i="1"/>
  <c r="F1376" i="1" s="1"/>
  <c r="F1450" i="1" l="1"/>
  <c r="F1532" i="1" s="1"/>
  <c r="F1380" i="1"/>
  <c r="F1429" i="1" s="1"/>
  <c r="F1550" i="1" l="1"/>
  <c r="F1629" i="1" s="1"/>
  <c r="F1640" i="1" l="1"/>
  <c r="F1638" i="1"/>
  <c r="F1637" i="1"/>
  <c r="F1636" i="1"/>
  <c r="F1635" i="1"/>
  <c r="F1634" i="1"/>
  <c r="F1633" i="1"/>
  <c r="F1644" i="1"/>
  <c r="F1643" i="1"/>
  <c r="F1642" i="1"/>
  <c r="F1641" i="1"/>
  <c r="F1630" i="1"/>
  <c r="F1639" i="1" l="1"/>
  <c r="F1650" i="1"/>
  <c r="F1651" i="1" s="1"/>
  <c r="F1653" i="1" s="1"/>
</calcChain>
</file>

<file path=xl/sharedStrings.xml><?xml version="1.0" encoding="utf-8"?>
<sst xmlns="http://schemas.openxmlformats.org/spreadsheetml/2006/main" count="2714" uniqueCount="1390">
  <si>
    <t xml:space="preserve">Obra: </t>
  </si>
  <si>
    <t>CONSTRUCCIÓN ACUEDUCTO VILLARPANDO</t>
  </si>
  <si>
    <t xml:space="preserve">Ubicación: </t>
  </si>
  <si>
    <t>PROVINCIA AZUA</t>
  </si>
  <si>
    <r>
      <rPr>
        <sz val="10"/>
        <rFont val="Arial"/>
        <family val="2"/>
      </rPr>
      <t xml:space="preserve">Zona </t>
    </r>
    <r>
      <rPr>
        <b/>
        <sz val="10"/>
        <rFont val="Arial"/>
        <family val="2"/>
      </rPr>
      <t>: II</t>
    </r>
  </si>
  <si>
    <t>Nº</t>
  </si>
  <si>
    <t>DESCRIPCIÓN</t>
  </si>
  <si>
    <t>CANTIDAD</t>
  </si>
  <si>
    <t>UD</t>
  </si>
  <si>
    <t>P.U. (RD$)</t>
  </si>
  <si>
    <t>A</t>
  </si>
  <si>
    <t>CÁRCAMO DE BOMBEO Y LÍNEA DE IMPULSIÓN</t>
  </si>
  <si>
    <t>A-1</t>
  </si>
  <si>
    <t>OBRA DE TOMA</t>
  </si>
  <si>
    <t xml:space="preserve">Explanación con  Gredar 120-G  (incluye operador y combustible) </t>
  </si>
  <si>
    <t>Hora</t>
  </si>
  <si>
    <t>EMPALME A CANAL YSURA CON OBRA DE TOMA</t>
  </si>
  <si>
    <t>Replanteo</t>
  </si>
  <si>
    <t>M</t>
  </si>
  <si>
    <t>MOVIMIENTO DE TIERRA:</t>
  </si>
  <si>
    <t>Excavación material compactado con Retropala 416 o similar</t>
  </si>
  <si>
    <t>M³</t>
  </si>
  <si>
    <t>Relleno compactado c/compactador mecánico en capas de 0.20m</t>
  </si>
  <si>
    <t>Bote de material  c/camión (d= 5 km) incl. esparcimiento en botadero</t>
  </si>
  <si>
    <t>Uso de Bomba de Achique de 6" (18HP)</t>
  </si>
  <si>
    <t>Día</t>
  </si>
  <si>
    <t xml:space="preserve"> TUBERÍA CON PROTECCIÓN ANTICORROSIVA</t>
  </si>
  <si>
    <t xml:space="preserve">Suministro de tubería Ø12"  acero SCH-40, sin costura </t>
  </si>
  <si>
    <t xml:space="preserve">Colocación de tubería Ø12"  acero SCH-40, sin costura </t>
  </si>
  <si>
    <t>Rejilla  de acero inoxidable de (0.30x0.50)m</t>
  </si>
  <si>
    <t>Ud</t>
  </si>
  <si>
    <t>Suministro y colocación Válvula de Compuerta   12" 150 PSI</t>
  </si>
  <si>
    <t>Registro   de hormigón armado para Válvula,   incluy. escalera de hierro galvanizado y tapa de hormigón simple (según diseño)</t>
  </si>
  <si>
    <t>SUB-TOTAL  FASE A-1</t>
  </si>
  <si>
    <t>A-2</t>
  </si>
  <si>
    <t>CÁRCAMO  Y CASETA DE BOMBEO</t>
  </si>
  <si>
    <t>PRELIMINARES</t>
  </si>
  <si>
    <t>Replanteo y control topográfico</t>
  </si>
  <si>
    <t>Visita</t>
  </si>
  <si>
    <t xml:space="preserve">MOVIMIENTO DE TIERRA </t>
  </si>
  <si>
    <t xml:space="preserve">Excavación con equipo en material no clasificado  </t>
  </si>
  <si>
    <t>Relleno compactado c/compactador mecanico en capas de 0.20m</t>
  </si>
  <si>
    <t>Bote de  material en sitio</t>
  </si>
  <si>
    <r>
      <t>HORMIGÓN ARMADO F'c= 280 KG/CM</t>
    </r>
    <r>
      <rPr>
        <b/>
        <vertAlign val="superscript"/>
        <sz val="11"/>
        <rFont val="Arial"/>
        <family val="2"/>
      </rPr>
      <t>2</t>
    </r>
    <r>
      <rPr>
        <b/>
        <sz val="11"/>
        <rFont val="Arial"/>
        <family val="2"/>
      </rPr>
      <t xml:space="preserve"> EN:</t>
    </r>
  </si>
  <si>
    <r>
      <t>Losa de fondo 0.45-1.40 qq/m</t>
    </r>
    <r>
      <rPr>
        <vertAlign val="superscript"/>
        <sz val="11"/>
        <rFont val="Arial"/>
        <family val="2"/>
      </rPr>
      <t xml:space="preserve">3 </t>
    </r>
  </si>
  <si>
    <r>
      <t>Losa de  entrepiso 0.20-1.51 qq/m</t>
    </r>
    <r>
      <rPr>
        <vertAlign val="superscript"/>
        <sz val="11"/>
        <rFont val="Arial"/>
        <family val="2"/>
      </rPr>
      <t>3</t>
    </r>
    <r>
      <rPr>
        <sz val="11"/>
        <rFont val="Arial"/>
        <family val="2"/>
      </rPr>
      <t xml:space="preserve"> </t>
    </r>
  </si>
  <si>
    <r>
      <t>Losa de techo 0.15-1.30 qq/m</t>
    </r>
    <r>
      <rPr>
        <vertAlign val="superscript"/>
        <sz val="11"/>
        <rFont val="Arial"/>
        <family val="2"/>
      </rPr>
      <t>3</t>
    </r>
    <r>
      <rPr>
        <sz val="11"/>
        <rFont val="Arial"/>
        <family val="2"/>
      </rPr>
      <t xml:space="preserve"> </t>
    </r>
  </si>
  <si>
    <r>
      <t>Columna 0.30x0.30-3.54 qq/m</t>
    </r>
    <r>
      <rPr>
        <vertAlign val="superscript"/>
        <sz val="11"/>
        <rFont val="Arial"/>
        <family val="2"/>
      </rPr>
      <t>3</t>
    </r>
    <r>
      <rPr>
        <sz val="11"/>
        <rFont val="Arial"/>
        <family val="2"/>
      </rPr>
      <t xml:space="preserve"> </t>
    </r>
  </si>
  <si>
    <r>
      <t>Muros H.A. 0.30-4.18 qq/m</t>
    </r>
    <r>
      <rPr>
        <vertAlign val="superscript"/>
        <sz val="11"/>
        <rFont val="Arial"/>
        <family val="2"/>
      </rPr>
      <t>3</t>
    </r>
  </si>
  <si>
    <r>
      <t>Viga 1 (0.20x0.50)m  3.44qq/m</t>
    </r>
    <r>
      <rPr>
        <vertAlign val="superscript"/>
        <sz val="11"/>
        <rFont val="Arial"/>
        <family val="2"/>
      </rPr>
      <t>3</t>
    </r>
  </si>
  <si>
    <r>
      <t>Viga (0.30x0.50)m  3.48qq/m</t>
    </r>
    <r>
      <rPr>
        <vertAlign val="superscript"/>
        <sz val="11"/>
        <rFont val="Arial"/>
        <family val="2"/>
      </rPr>
      <t>3</t>
    </r>
  </si>
  <si>
    <t>Viga  W10-26.</t>
  </si>
  <si>
    <r>
      <t>Hormigón de nivelación e=0.05 m  180kg/m</t>
    </r>
    <r>
      <rPr>
        <vertAlign val="superscript"/>
        <sz val="11"/>
        <rFont val="Arial"/>
        <family val="2"/>
      </rPr>
      <t>2</t>
    </r>
  </si>
  <si>
    <t xml:space="preserve">MURO DE BLOCK </t>
  </si>
  <si>
    <t>Muro de block de 8" (Caseta de Bombeo)</t>
  </si>
  <si>
    <t>M²</t>
  </si>
  <si>
    <t xml:space="preserve">TERMINACIÓN DE SUPERFICIE </t>
  </si>
  <si>
    <t>Fino de fondo  pulido</t>
  </si>
  <si>
    <t>Pañete interior  pulido</t>
  </si>
  <si>
    <t xml:space="preserve">Pañete exterior </t>
  </si>
  <si>
    <t xml:space="preserve">Cantos </t>
  </si>
  <si>
    <t xml:space="preserve">Fino de techo </t>
  </si>
  <si>
    <t>Antepecho</t>
  </si>
  <si>
    <t>Piso de hormigón simple pulido</t>
  </si>
  <si>
    <t xml:space="preserve">APLICACIÓN DE:  </t>
  </si>
  <si>
    <t>Impermeabilizante  Tipo Pintura para superficie exterior</t>
  </si>
  <si>
    <t>Suministro y colocación de bandas  de Goma  Hidrofílica extensible para construcción impermeable 5mm x 20mm</t>
  </si>
  <si>
    <t>TAPAS</t>
  </si>
  <si>
    <t>Tapa  metálica  de  (0.90 x 0.90) m  (losa de techo)</t>
  </si>
  <si>
    <t>Tapa  metálica  de (0.75 x 0.75) m (losa de entrepiso)</t>
  </si>
  <si>
    <t>SUMINISTRO E INSTALACIÓN DE:</t>
  </si>
  <si>
    <t>Ventanas  de Celocias de Aluminio</t>
  </si>
  <si>
    <t>Pie</t>
  </si>
  <si>
    <t xml:space="preserve">Puerta de tola de 2 hojas  (1.50x3.22)m </t>
  </si>
  <si>
    <t>SUB-TOTAL  FASE A-2</t>
  </si>
  <si>
    <t>A-3</t>
  </si>
  <si>
    <t>SUMINISTRO E INSTALACIÓN EQUIPO DE BOMBEO</t>
  </si>
  <si>
    <t xml:space="preserve">ELECTRIFICACIÓN PRIMARIA EN CÁRCAMO </t>
  </si>
  <si>
    <t>Postes en H.A,V 40´ 800 Dam</t>
  </si>
  <si>
    <t>Postes en H.A,V 40´ 500 Dam</t>
  </si>
  <si>
    <t>Alambre AAAC No. 2/0</t>
  </si>
  <si>
    <t>Estructura MT-105</t>
  </si>
  <si>
    <t>Estructura MT-301</t>
  </si>
  <si>
    <t>Estructura MT-302</t>
  </si>
  <si>
    <t>Estructura MT-305</t>
  </si>
  <si>
    <t>Estructura MT-307</t>
  </si>
  <si>
    <t>Estructura MT-316</t>
  </si>
  <si>
    <t>Estructura HA-100B</t>
  </si>
  <si>
    <t>Estructura PR-101</t>
  </si>
  <si>
    <t>Estructura PR-208</t>
  </si>
  <si>
    <t>Estructura PR-202</t>
  </si>
  <si>
    <t>Estructura AP-103</t>
  </si>
  <si>
    <t>Estructura EQ-MT</t>
  </si>
  <si>
    <t>Estructura TR-306</t>
  </si>
  <si>
    <t>Estructura F1-BT</t>
  </si>
  <si>
    <t>Estructura SU-BT</t>
  </si>
  <si>
    <t>Instalación de Postes</t>
  </si>
  <si>
    <t>Hoyo para Postes</t>
  </si>
  <si>
    <t>Hoyo para Vientos</t>
  </si>
  <si>
    <t xml:space="preserve">Mano de obra Eléctrica Primaria  </t>
  </si>
  <si>
    <t>ELECTRIFICACIÓN SECUNDARIA  EN CÁRCAMO</t>
  </si>
  <si>
    <t xml:space="preserve">Alimentador eléctrico desde transformadores hasta Main Breaker con 3 conductores THW No.2/0 (fases), 1 conductor THW No.2 (neutro) y 1 conductor No.2 a 7 hilos trenzados (tierra) en tuberías IMC y PVC de 2" con accesorios. </t>
  </si>
  <si>
    <t xml:space="preserve">Alimentador eléctrico desde Main Breaker hasta panel board con 3 conductores THW No.2/0 (fases), 1 conductor  THW No.2 (neutro) y 1 conductor No.2 a 7 hilos trenzado (tierra) en tuberías IMC y PVC de 2" con accesorios.  </t>
  </si>
  <si>
    <t xml:space="preserve">Alimentador eléctrico desde Panel Board hasta arrancadores suave de electrobombas con 3 conductores  THW No.1/0 (fases) y 2 conductores  THW No.4 (neutro y tierra) en tubería PVC de 11/2" con accesorios.  </t>
  </si>
  <si>
    <t xml:space="preserve">Alimentador eléctrico desde arrancadores suave de electrobombas hasta electrobombas con 3 conductores  THW No.1/0 (fases) y 2 conductores   THW No.4 (neutro y tierra) en tubería PVC de 11/2" con accesorios.  </t>
  </si>
  <si>
    <t xml:space="preserve">Alimentador eléctrico desde Panel Board hasta arrancadores directo a linea de electrobombas sumergibles no atascable con 3 conductores THW No.1/0 (fases) y 2 conductores  THW No.4 (neutro y tierra) en tubería PVC de 11/2" con accesorios.  </t>
  </si>
  <si>
    <t xml:space="preserve">Alimentador eléctrico desde Panel Board hasta centro de carga de 4 espacios en Casa de Bombas para servicios de la estacion  con 2 conductores  THW No.8 y 2 conductores THW No.10 en tubería PVC de 1".  </t>
  </si>
  <si>
    <t>Main Breaker 175/3 Amp, 240 Volts, Enclosure Nema 3R</t>
  </si>
  <si>
    <t>Panel Board barra de 200 Amp. con Main Breaker 175/3 Amperes, 240 Volts, 1ø, inc. 2 Breakers 150/3 Amp., 1 Breaker 100/3 amperes, 1 Breaker 40/2 amperes y 1 Breaker 30/2 amperes.</t>
  </si>
  <si>
    <t>Centro de Cargas de 4 espacios, (inc. Breakers)</t>
  </si>
  <si>
    <t xml:space="preserve">Mano de Obra Eléctrica  Secundaria </t>
  </si>
  <si>
    <t xml:space="preserve">Registro en bloque de 6" para eléctricos (0.6*0.6*0.6m) </t>
  </si>
  <si>
    <t>SUMINISTRO E INSTALACIÓN DE ELECTROBOMBA TURBINA DE EJE VERTICAL</t>
  </si>
  <si>
    <t>Suministro electrobombas turbina de eje vertical de 75 HP, trifásica, 460V, 634  GPM y 253 pies de TDH. (una bomba para dejar en stock)</t>
  </si>
  <si>
    <t>Instalación de electrobomba</t>
  </si>
  <si>
    <t>Suministro de arrancador suave, Enclosure Nema 3R, 460V, 3ø.</t>
  </si>
  <si>
    <t>Niple de 6" x 12" platillado en un extremo</t>
  </si>
  <si>
    <t>Niple de 4" x 6" platillado en un extremo</t>
  </si>
  <si>
    <t>Junta mecánica autoportante 6"</t>
  </si>
  <si>
    <t>Válvula de Compuerta con vástago ascendente de 6" platillada a 250 PSI</t>
  </si>
  <si>
    <t>Válvula de compuerta con vástago ascendente de 4" platillada a 250 PSI</t>
  </si>
  <si>
    <t>Válvula Antiretorno,Check horizontal de 6" a 250 PSI</t>
  </si>
  <si>
    <t>Válvula de aire de 1" a 250 PSI</t>
  </si>
  <si>
    <t>Instalación manométrica completa</t>
  </si>
  <si>
    <t>Tee de 6" x 6"</t>
  </si>
  <si>
    <t>Tee de 6"  x 4"</t>
  </si>
  <si>
    <t xml:space="preserve">Reducción de 10" @ 6" </t>
  </si>
  <si>
    <t>Construcción Mainford de descarga de 6"</t>
  </si>
  <si>
    <r>
      <t>Codo de 6" en 45</t>
    </r>
    <r>
      <rPr>
        <sz val="11"/>
        <rFont val="Calibri"/>
        <family val="2"/>
      </rPr>
      <t>ᵒ</t>
    </r>
    <r>
      <rPr>
        <sz val="11"/>
        <rFont val="Arial"/>
        <family val="2"/>
      </rPr>
      <t xml:space="preserve">  soldado a Mainford</t>
    </r>
  </si>
  <si>
    <r>
      <t>Codo de 4" en 90</t>
    </r>
    <r>
      <rPr>
        <sz val="11"/>
        <rFont val="Calibri"/>
        <family val="2"/>
      </rPr>
      <t>ᵒ</t>
    </r>
    <r>
      <rPr>
        <sz val="11"/>
        <rFont val="Arial"/>
        <family val="2"/>
      </rPr>
      <t xml:space="preserve"> soldado a Mainford</t>
    </r>
  </si>
  <si>
    <t>Pintura azul para descarga (oxido)</t>
  </si>
  <si>
    <t xml:space="preserve">Soporte de hormigón para motor y descarga </t>
  </si>
  <si>
    <t xml:space="preserve">Suministro y colocación Tubería de 6'' acero, SCH-40 con protección anticorrosiva </t>
  </si>
  <si>
    <t>SUMINISTRO DE ELECTROBOMBAS SUMERGIBLE NO ATASCABLE PARA LODO. (NO INSTALADAS) (USO OCASIONAL)</t>
  </si>
  <si>
    <t>Suministro Electrobombas Sumergible no atascable para lodo de 3 HP, monofásica, 240V, 100 GPM y 50 pies de TDH.</t>
  </si>
  <si>
    <t>Arrancador directo a Línea para motor de 3HP, 240V, 60HZ.</t>
  </si>
  <si>
    <t>Tubería de polietileno de 3" para electrobombas de Lodo.</t>
  </si>
  <si>
    <t>SUB-TOTAL  FASE A-3</t>
  </si>
  <si>
    <t>A-4</t>
  </si>
  <si>
    <t xml:space="preserve">GARITA DE VIGILANTE </t>
  </si>
  <si>
    <t>REPLANTEO</t>
  </si>
  <si>
    <t>P.A.</t>
  </si>
  <si>
    <r>
      <rPr>
        <b/>
        <sz val="10"/>
        <rFont val="Arial"/>
        <family val="2"/>
      </rPr>
      <t xml:space="preserve">MOVIMIENTO DE TIERRA </t>
    </r>
    <r>
      <rPr>
        <sz val="11"/>
        <rFont val="Arial"/>
        <family val="2"/>
      </rPr>
      <t>(incluye excavación de zapatas, reposición de material compactado y bote de material sobrante)</t>
    </r>
  </si>
  <si>
    <r>
      <t>HORMIGÓN ARMADO (210 KG/CM</t>
    </r>
    <r>
      <rPr>
        <b/>
        <vertAlign val="superscript"/>
        <sz val="10"/>
        <rFont val="Arial"/>
        <family val="2"/>
      </rPr>
      <t>2</t>
    </r>
    <r>
      <rPr>
        <b/>
        <sz val="10"/>
        <rFont val="Arial"/>
        <family val="2"/>
      </rPr>
      <t>)</t>
    </r>
  </si>
  <si>
    <r>
      <t>Zapata de muro ( incluye zapata C1) 0.85 qq/m</t>
    </r>
    <r>
      <rPr>
        <vertAlign val="superscript"/>
        <sz val="11"/>
        <rFont val="Arial"/>
        <family val="2"/>
      </rPr>
      <t>3</t>
    </r>
  </si>
  <si>
    <r>
      <t>M</t>
    </r>
    <r>
      <rPr>
        <vertAlign val="superscript"/>
        <sz val="10"/>
        <rFont val="Arial"/>
        <family val="2"/>
      </rPr>
      <t>3</t>
    </r>
  </si>
  <si>
    <r>
      <t>Viga de amarre a NP 0.15 m x 0.20 m - 3.71 qq/m</t>
    </r>
    <r>
      <rPr>
        <vertAlign val="superscript"/>
        <sz val="11"/>
        <rFont val="Arial"/>
        <family val="2"/>
      </rPr>
      <t>3</t>
    </r>
  </si>
  <si>
    <r>
      <t>Viga de amarre a NT  0.15 m x 0.20 m - 3.37 qq/m</t>
    </r>
    <r>
      <rPr>
        <vertAlign val="superscript"/>
        <sz val="11"/>
        <rFont val="Arial"/>
        <family val="2"/>
      </rPr>
      <t>3</t>
    </r>
  </si>
  <si>
    <r>
      <t>Dintel D1 (0.15 x 0.30 )m - 2.99 qq/m</t>
    </r>
    <r>
      <rPr>
        <vertAlign val="superscript"/>
        <sz val="11"/>
        <rFont val="Arial"/>
        <family val="2"/>
      </rPr>
      <t>3</t>
    </r>
  </si>
  <si>
    <r>
      <t>Viga dintel D2 - 2.38 qq/m</t>
    </r>
    <r>
      <rPr>
        <vertAlign val="superscript"/>
        <sz val="11"/>
        <rFont val="Arial"/>
        <family val="2"/>
      </rPr>
      <t>3</t>
    </r>
  </si>
  <si>
    <r>
      <t>Columna 0.30 m x 0.15 m - 3.03 qq/m</t>
    </r>
    <r>
      <rPr>
        <vertAlign val="superscript"/>
        <sz val="11"/>
        <rFont val="Arial"/>
        <family val="2"/>
      </rPr>
      <t>3</t>
    </r>
  </si>
  <si>
    <r>
      <t>Losa de techo  0.12m - 1.34 qq/m</t>
    </r>
    <r>
      <rPr>
        <vertAlign val="superscript"/>
        <sz val="11"/>
        <rFont val="Arial"/>
        <family val="2"/>
      </rPr>
      <t>3</t>
    </r>
  </si>
  <si>
    <t xml:space="preserve">MUROS DE BLOCK </t>
  </si>
  <si>
    <t xml:space="preserve">B.N.P  de 6¨  </t>
  </si>
  <si>
    <r>
      <t>M</t>
    </r>
    <r>
      <rPr>
        <vertAlign val="superscript"/>
        <sz val="10"/>
        <rFont val="Arial"/>
        <family val="2"/>
      </rPr>
      <t>2</t>
    </r>
  </si>
  <si>
    <t xml:space="preserve">S.N.P de  6¨  </t>
  </si>
  <si>
    <t xml:space="preserve">Block calados </t>
  </si>
  <si>
    <t>TERMINACIÓN DE SUPERFICIE</t>
  </si>
  <si>
    <t>Fraguache</t>
  </si>
  <si>
    <t xml:space="preserve">Pañete interior </t>
  </si>
  <si>
    <t>Pañete exterior</t>
  </si>
  <si>
    <t>Pintura general acrílica (incluye base blanca)</t>
  </si>
  <si>
    <t>Cantos</t>
  </si>
  <si>
    <t>Zabaleta</t>
  </si>
  <si>
    <t/>
  </si>
  <si>
    <t>Pisos de hormigón Pulido (con malla electosoldada de D2.30xD2.30)</t>
  </si>
  <si>
    <t>Acera perimetral de 0.80 m (ancho)</t>
  </si>
  <si>
    <t>Puerta Polimetal (2.10 x 1.00) m (incluye suministro e instalación y llavín tipo palanca )</t>
  </si>
  <si>
    <t>Ventana de celocías de aluminio (incluye colocación)</t>
  </si>
  <si>
    <t>P2</t>
  </si>
  <si>
    <t>SANITARIA</t>
  </si>
  <si>
    <t>Lavamanos sencillos</t>
  </si>
  <si>
    <t>Inodoro</t>
  </si>
  <si>
    <t xml:space="preserve">Cámara de inspección </t>
  </si>
  <si>
    <t xml:space="preserve">Séptico (1.90 m x 1.10 m) </t>
  </si>
  <si>
    <t>Desagüe de techo</t>
  </si>
  <si>
    <t>Suministro e instalación Tinaco -150 Gl</t>
  </si>
  <si>
    <t>Columna de ventilación ø3"</t>
  </si>
  <si>
    <t>Tubería y piezas</t>
  </si>
  <si>
    <t>Mano de obra instalación</t>
  </si>
  <si>
    <t xml:space="preserve">ELECTRIFICACIÓN  </t>
  </si>
  <si>
    <t>Salidas Cenitales</t>
  </si>
  <si>
    <t>Panel de Distribución  8-16 circuito</t>
  </si>
  <si>
    <t>Salida Tomacorrientes Doble 120 V</t>
  </si>
  <si>
    <t>Salida Interruptor Sencillo</t>
  </si>
  <si>
    <t>Limpieza continua y final</t>
  </si>
  <si>
    <t>SUB-TOTAL  A-4</t>
  </si>
  <si>
    <t>A-5</t>
  </si>
  <si>
    <t>LÍNEA DE IMPULSIÓN DESDE CÁRCAMO HASTA ESTACIÓN 0+113.20</t>
  </si>
  <si>
    <t>Excavación material compactado c/ equipo</t>
  </si>
  <si>
    <t>Relleno compactado c/compactador mecánico capas de 0.20m</t>
  </si>
  <si>
    <t>Bote de material  c/camión  d=5km (incluye esparcimiento en botadero)</t>
  </si>
  <si>
    <t>SUMINISTRO DE TUBERÍA CON PROTECCIÓN ANTICORROSIVA</t>
  </si>
  <si>
    <t>de Ø10"  acero SCH-40 , sin costura</t>
  </si>
  <si>
    <t>COLOCACIÓN DE TUBERÍA CON PROTECCIÓN ANTICORROSIVA</t>
  </si>
  <si>
    <t>SUMINISTRO Y COLOCACIÓN DE PIEZAS ESPECIALES  CON PROTECCIÓN ANTICORROSIVA</t>
  </si>
  <si>
    <t>Codo de Ø10"x35° Acero SCH 40</t>
  </si>
  <si>
    <t>Codo de Ø10"x20° Acero SCH- 40</t>
  </si>
  <si>
    <t>Codo de Ø10"x15° Acero SCH-40</t>
  </si>
  <si>
    <t>Codo de Ø10"x10° Acero SCH- 40</t>
  </si>
  <si>
    <t>SUMINISTRO Y COLOCACIÓN DE VÁLVULAS</t>
  </si>
  <si>
    <t>De Aire  Combinada de  Ø2" 250 PSI</t>
  </si>
  <si>
    <t>De  Desagüe de Ø4"</t>
  </si>
  <si>
    <t>Caja telescópica (ver detalle)</t>
  </si>
  <si>
    <t>Registro para Valvula de Aire (1.40x1.40x1.40) m, Según diseño</t>
  </si>
  <si>
    <t xml:space="preserve">Limpieza continua  y final de la Obra </t>
  </si>
  <si>
    <t>SUB-TOTAL  FASE A-5</t>
  </si>
  <si>
    <t>A-6</t>
  </si>
  <si>
    <t xml:space="preserve">CONVERSIÓN DE PLANTA  A DEPÓSITO REGULADOR </t>
  </si>
  <si>
    <t>EXTRACCIÓN MATERIAL FILTRANTE</t>
  </si>
  <si>
    <t>Arena y grava</t>
  </si>
  <si>
    <t xml:space="preserve">Limpieza de los módulos luego de extraído el material filtrante </t>
  </si>
  <si>
    <t>Extracción y bote de Drenes existentes en tub. 6" H.S.</t>
  </si>
  <si>
    <t>Demolición  Hormigón Armado  en muro (9 huecos)( inc. resane)</t>
  </si>
  <si>
    <t>Suministro y colocación  de tubería de  12" PVC  SDR-32.5 en  muro long= 0.35 m  (inclluye corte, hormigón simple y mano de obra )</t>
  </si>
  <si>
    <r>
      <t>Homigón simple   F'c= 180 kg/cm</t>
    </r>
    <r>
      <rPr>
        <vertAlign val="superscript"/>
        <sz val="11"/>
        <rFont val="Arial"/>
        <family val="2"/>
      </rPr>
      <t>2</t>
    </r>
    <r>
      <rPr>
        <sz val="11"/>
        <rFont val="Arial"/>
        <family val="2"/>
      </rPr>
      <t xml:space="preserve"> en losa de fondo e=0.08m</t>
    </r>
  </si>
  <si>
    <t xml:space="preserve">Fino pulido losa de fondo </t>
  </si>
  <si>
    <t>TUBERÍA DE REBOSE</t>
  </si>
  <si>
    <t>REBOSE 1</t>
  </si>
  <si>
    <t>8.1.1</t>
  </si>
  <si>
    <t>8.1.2</t>
  </si>
  <si>
    <t>Excavación material  no casificado a mano</t>
  </si>
  <si>
    <t>8.1.3</t>
  </si>
  <si>
    <t>8.1.4</t>
  </si>
  <si>
    <t>8.1.5</t>
  </si>
  <si>
    <t>Suministro y colocación de tubería de Ø10" acero SCH-40 con protección anticorrosivo sin costura</t>
  </si>
  <si>
    <t>8.1.6</t>
  </si>
  <si>
    <t>Suministro y colocación Codo 10" x90° acero SCH-40 con protección anticorrosiva</t>
  </si>
  <si>
    <t>REBOSE 2</t>
  </si>
  <si>
    <t>8.2.1</t>
  </si>
  <si>
    <t>8.2.2</t>
  </si>
  <si>
    <t>8.2.3</t>
  </si>
  <si>
    <t>8.2.4</t>
  </si>
  <si>
    <t>Bote de material  c/camión (d= 5 km) inclluye esparcimiento en botadero</t>
  </si>
  <si>
    <t>8.2.5</t>
  </si>
  <si>
    <t>Suministro y colocación de tubería de Ø10" acero SCH-40 con protección anticorrosivo,sin costura</t>
  </si>
  <si>
    <t>8.2.6</t>
  </si>
  <si>
    <t>Suministro y colocacion Codo 10" x 90° acero SCH-40 con protección anticorrosiva</t>
  </si>
  <si>
    <t>8.2.7</t>
  </si>
  <si>
    <t>Suministro y colocación Tee 10" x 10" acero SCH-40 con protección anticorrosiva</t>
  </si>
  <si>
    <t>TUBERIA DESAGÜE</t>
  </si>
  <si>
    <t>Bote de material  c/camión d=5km (incl. esparcimiento en botadero)</t>
  </si>
  <si>
    <t>Suministro y colocación de tubería de Ø10" acero SCH-40 con protección anticorrosiva, sin costura</t>
  </si>
  <si>
    <t>Suministro y colocación Codo 10" x 70° acero SCH-40 con protección anticorrosiva</t>
  </si>
  <si>
    <t>TUBERÍA ENTRADA</t>
  </si>
  <si>
    <t>Suministro y colocación de Tubería de Ø10" acero SCH-40 con protección anticorrosiva</t>
  </si>
  <si>
    <t>Suministro y colocación Codo 10" x 90° acero SCH-40 con protección anticorrosiva</t>
  </si>
  <si>
    <t>TUBERÍA SALIDA</t>
  </si>
  <si>
    <t>Bote de material  c/camión d= 5 km (inclluye esparcimiento en botadero)</t>
  </si>
  <si>
    <t>Suministro y colocación de tubería de Ø10" acero SCH-40 con protección anticorrosiva</t>
  </si>
  <si>
    <t>BY-PASS</t>
  </si>
  <si>
    <t>Bote de material  c/camión d= 5 km (incl. esparcimiento en botadero)</t>
  </si>
  <si>
    <t>Suministro y colocación de tuberia de Ø10" acero SCH-40 con protección anticorrosiva</t>
  </si>
  <si>
    <t>Suministro y colocación de Válvula de Compuerta 10" H.F 150 PSI completa</t>
  </si>
  <si>
    <t>Registro para valvula de Ø10" (1.50x1.50x1.50)m  inc. Escalera y tapa de hormigón (según diseño)</t>
  </si>
  <si>
    <t>Pintura general acrílica  área exterior Depósito (inc. rapillado)</t>
  </si>
  <si>
    <t>Limpieza general del área de  Depósito  (incluye bote)</t>
  </si>
  <si>
    <t>P.A</t>
  </si>
  <si>
    <t>TECHADO DE PLANTA</t>
  </si>
  <si>
    <t xml:space="preserve">ESTRUCTURA METáLICA  </t>
  </si>
  <si>
    <t>15.1.1</t>
  </si>
  <si>
    <t>Columna  4"x4" DE 3/16"</t>
  </si>
  <si>
    <t>Libra</t>
  </si>
  <si>
    <t>15.1.2</t>
  </si>
  <si>
    <t xml:space="preserve">Columna tipo H W8x 31 </t>
  </si>
  <si>
    <t>15.1.3</t>
  </si>
  <si>
    <t>Placa 11 13/16" x 14"5/8"</t>
  </si>
  <si>
    <t>15.1.4</t>
  </si>
  <si>
    <t>Anclajes W14" x 30# " @ Muro de HA</t>
  </si>
  <si>
    <t>15.1.5</t>
  </si>
  <si>
    <t>Viga W 14" x 30# x 30.90m</t>
  </si>
  <si>
    <t>15.1.6</t>
  </si>
  <si>
    <t>Correas C 8" x 3/32" x  23.10m</t>
  </si>
  <si>
    <t>15.1.7</t>
  </si>
  <si>
    <t>Pernos  expansivos   Ø3/8"x 3-3/4[ Hilti KB3</t>
  </si>
  <si>
    <t>15.1.8</t>
  </si>
  <si>
    <t xml:space="preserve">Pernos expansivo Ø3/4"x  10" Hilti -HY 200-HAS-E  </t>
  </si>
  <si>
    <t>15.1.9</t>
  </si>
  <si>
    <t xml:space="preserve">Pintura de óxido rojo (con andamios) </t>
  </si>
  <si>
    <t>15.1.10</t>
  </si>
  <si>
    <t>Pintura azul mantenimiento (con andamios)</t>
  </si>
  <si>
    <t>15.3.3</t>
  </si>
  <si>
    <t>MANO DE OBRA Y EQUIPOS:</t>
  </si>
  <si>
    <t>15.3.3.1</t>
  </si>
  <si>
    <t xml:space="preserve">Equipo de corte </t>
  </si>
  <si>
    <t xml:space="preserve">Día </t>
  </si>
  <si>
    <t>15.3.3.2</t>
  </si>
  <si>
    <t>Equipo de soldadura  (incluye  Motosoldadora , Soldador (2 Ud) y Ayudante (2 Ud)</t>
  </si>
  <si>
    <t>ALUZINC:</t>
  </si>
  <si>
    <t>15.2.1</t>
  </si>
  <si>
    <t>Aluzinc acanalado preparado  Calibre 26 de 25´x42"</t>
  </si>
  <si>
    <t>15.2.2</t>
  </si>
  <si>
    <t>Aluzinc acanalado  preparado Calibre 26 de  30´x42"</t>
  </si>
  <si>
    <t>15.2.3</t>
  </si>
  <si>
    <t>Caballete desarrollo calibre 26  longitud 10´</t>
  </si>
  <si>
    <t>15.2.4</t>
  </si>
  <si>
    <t xml:space="preserve">Tornillos autobarrenables </t>
  </si>
  <si>
    <t>MANO DE OBRA COLOCACIÓN:</t>
  </si>
  <si>
    <t>15.3.1</t>
  </si>
  <si>
    <t xml:space="preserve">Aluzinc (incluye corte y soldadura) </t>
  </si>
  <si>
    <t>15.3.2</t>
  </si>
  <si>
    <t>Caballete  (incluye corte y soldadura )</t>
  </si>
  <si>
    <t>Escalera de acero inoxidable long=3.50m</t>
  </si>
  <si>
    <t>Logo y letrero de INAPA</t>
  </si>
  <si>
    <t>Limpieza final</t>
  </si>
  <si>
    <t>SUB-TOTAL A-7</t>
  </si>
  <si>
    <t>A-8</t>
  </si>
  <si>
    <t xml:space="preserve">CAMINO DE ACCESO A OBRA DE TOMA </t>
  </si>
  <si>
    <t xml:space="preserve">Ingeniería </t>
  </si>
  <si>
    <t>Desmonte  con equipo</t>
  </si>
  <si>
    <t>MOVIMIENTO DE TIERRA</t>
  </si>
  <si>
    <t xml:space="preserve">Corte de material no clasificado c/equipo </t>
  </si>
  <si>
    <t>Relleno con material de corte (regado y nivelado)</t>
  </si>
  <si>
    <t>Bote de material  c/camión d=5 km (incluyeesparcimiento en botadero)</t>
  </si>
  <si>
    <t xml:space="preserve">RELLENO PARA CONFORMAR LA RASANTE DEL CAMINO Y CONFORMACIÓN DE LA BASE DEL CAMINO </t>
  </si>
  <si>
    <t>Suministro de material de mina para relleno</t>
  </si>
  <si>
    <t xml:space="preserve">Regado, nivelado y perfilado </t>
  </si>
  <si>
    <t xml:space="preserve">Compactado y mojado </t>
  </si>
  <si>
    <t>Conformación de cuneta</t>
  </si>
  <si>
    <t>CUNETAS  DE PIEDRAS ENCACHADAS</t>
  </si>
  <si>
    <r>
      <t>MOVIMIENTO DE TIERRA ( V= 64.26 M</t>
    </r>
    <r>
      <rPr>
        <b/>
        <vertAlign val="superscript"/>
        <sz val="10"/>
        <rFont val="Arial"/>
        <family val="2"/>
      </rPr>
      <t>3</t>
    </r>
    <r>
      <rPr>
        <b/>
        <sz val="10"/>
        <rFont val="Arial"/>
        <family val="2"/>
      </rPr>
      <t xml:space="preserve">) </t>
    </r>
  </si>
  <si>
    <t>5.2.1</t>
  </si>
  <si>
    <t>Excavación material no clasificado con equipo</t>
  </si>
  <si>
    <t>5.2.2</t>
  </si>
  <si>
    <t>Bote de material  c/camión d= 5 km (incluye esparcimiento en botadero)</t>
  </si>
  <si>
    <t>5.2.3</t>
  </si>
  <si>
    <t>Suministro material de base</t>
  </si>
  <si>
    <t>5.2.4</t>
  </si>
  <si>
    <t>5.2.5</t>
  </si>
  <si>
    <t>Encache  0.20m</t>
  </si>
  <si>
    <t xml:space="preserve">ASFALTO </t>
  </si>
  <si>
    <t xml:space="preserve">Imprimación  sencilla </t>
  </si>
  <si>
    <t>Suministro y colocación  de Asfalto 2" (incluye riego de adherencia)</t>
  </si>
  <si>
    <t>Transporte de asfalto dist= 60 km</t>
  </si>
  <si>
    <t>M³/KM</t>
  </si>
  <si>
    <t>SUB-TOTAL A-8</t>
  </si>
  <si>
    <t>SUB-TOTAL A</t>
  </si>
  <si>
    <t>B</t>
  </si>
  <si>
    <t>PLANTA DE TRATAMIENTO DE FILTRACIÓN RÁPIDA DE 40 LPS DE CAPACIDAD Y DEPÓSITO REGULADOR H.A. SUPERFICIAL DE 150 M³</t>
  </si>
  <si>
    <t>B-1</t>
  </si>
  <si>
    <t xml:space="preserve">PLANTA DE TRATAMIENTO DE FILTRACIÓN RÁPIDA DE 40 LPS DE CAPACIDAD </t>
  </si>
  <si>
    <t>Replanteo y control topográfico en general (incluye Unidad de Tratamiento de Lodos y Depósito Regulador)</t>
  </si>
  <si>
    <t>Visitas</t>
  </si>
  <si>
    <t>TRABAJOS GENERALES</t>
  </si>
  <si>
    <t>EXPLANACIÓN CON EQUIPO VOL = 4,880.00 M³</t>
  </si>
  <si>
    <t>2.1.1</t>
  </si>
  <si>
    <t>Corte de Material con equipo (Incluye capa vegetal)</t>
  </si>
  <si>
    <t>M³N</t>
  </si>
  <si>
    <t>2.1.2</t>
  </si>
  <si>
    <t>Bote de material con camión (dist. 5km) (incluye carguío y  esparcimiento en botadero)</t>
  </si>
  <si>
    <t>M³e</t>
  </si>
  <si>
    <t>Excavaciones para fundación</t>
  </si>
  <si>
    <t xml:space="preserve">Relleno de reposición </t>
  </si>
  <si>
    <t>M³C</t>
  </si>
  <si>
    <t>Bote de escombros con camión (dist. 5km) (incluye carguío y  esparcimiento en botadero)</t>
  </si>
  <si>
    <t xml:space="preserve">REGISTRO ENTRADA AGUA CRUDA </t>
  </si>
  <si>
    <r>
      <t>HORMIGÓN ARMADO F`c=210 KG/CM</t>
    </r>
    <r>
      <rPr>
        <b/>
        <vertAlign val="superscript"/>
        <sz val="11"/>
        <rFont val="Arial"/>
        <family val="2"/>
      </rPr>
      <t>2</t>
    </r>
    <r>
      <rPr>
        <b/>
        <sz val="11"/>
        <rFont val="Arial"/>
        <family val="2"/>
      </rPr>
      <t xml:space="preserve"> EN:</t>
    </r>
  </si>
  <si>
    <t>4.1.1</t>
  </si>
  <si>
    <t>Losa de Fondo 0.20 - 2.08 QQ/M3</t>
  </si>
  <si>
    <t>4.1.2</t>
  </si>
  <si>
    <t>Losa de techo 0.15 -0.97QQ/M3</t>
  </si>
  <si>
    <t>MURO DE BLOCK 6":</t>
  </si>
  <si>
    <t>4.2.1</t>
  </si>
  <si>
    <t>Muro Bloques de 6",  3/8"@0.40mts BNP</t>
  </si>
  <si>
    <t>TERMINACIÓN SUPERFICIE:</t>
  </si>
  <si>
    <t>4.3.1</t>
  </si>
  <si>
    <t>Fino de fondo pulido</t>
  </si>
  <si>
    <t>4.3.2</t>
  </si>
  <si>
    <t>Pañete interior pulido</t>
  </si>
  <si>
    <t>4.3.3</t>
  </si>
  <si>
    <t>4.3.4</t>
  </si>
  <si>
    <t>REGISTRO ENTRADA SEDIMENTACION DIRECTA</t>
  </si>
  <si>
    <t>HORMIGÓN ARMADO F`C=210 KG/CM2 EN:</t>
  </si>
  <si>
    <t>5.1.1</t>
  </si>
  <si>
    <t>5.1.2</t>
  </si>
  <si>
    <t>5.3.1</t>
  </si>
  <si>
    <t>5.3.2</t>
  </si>
  <si>
    <t>5.3.3</t>
  </si>
  <si>
    <t>5.3.4</t>
  </si>
  <si>
    <r>
      <t>HORMIGÓN ARMADO F`c=280 KG/CM</t>
    </r>
    <r>
      <rPr>
        <b/>
        <vertAlign val="superscript"/>
        <sz val="10"/>
        <rFont val="Arial"/>
        <family val="2"/>
      </rPr>
      <t>2</t>
    </r>
    <r>
      <rPr>
        <b/>
        <sz val="10"/>
        <rFont val="Arial"/>
        <family val="2"/>
      </rPr>
      <t>, INDUSTRIAL EN:</t>
    </r>
  </si>
  <si>
    <t>Muro Canal entrada 0.10 m</t>
  </si>
  <si>
    <r>
      <t>Muros 0.20m soportes apoyo de Losa Prefabricada -2.0qq/m</t>
    </r>
    <r>
      <rPr>
        <vertAlign val="superscript"/>
        <sz val="11"/>
        <rFont val="Arial"/>
        <family val="2"/>
      </rPr>
      <t>3</t>
    </r>
  </si>
  <si>
    <r>
      <t>Muros 0.45m soportes apoyo de Losa Prefabricada -1.35qq/m</t>
    </r>
    <r>
      <rPr>
        <vertAlign val="superscript"/>
        <sz val="11"/>
        <rFont val="Arial"/>
        <family val="2"/>
      </rPr>
      <t>3</t>
    </r>
  </si>
  <si>
    <r>
      <t>Muros 0.30m -2.47 qq/m</t>
    </r>
    <r>
      <rPr>
        <vertAlign val="superscript"/>
        <sz val="11"/>
        <rFont val="Arial"/>
        <family val="2"/>
      </rPr>
      <t>3</t>
    </r>
  </si>
  <si>
    <r>
      <t>Muros 0.30m Contra-Fuerte -0.51 qq/m</t>
    </r>
    <r>
      <rPr>
        <vertAlign val="superscript"/>
        <sz val="11"/>
        <rFont val="Arial"/>
        <family val="2"/>
      </rPr>
      <t>3</t>
    </r>
  </si>
  <si>
    <r>
      <t>Muros 0.25m -2.81  qq/m</t>
    </r>
    <r>
      <rPr>
        <vertAlign val="superscript"/>
        <sz val="11"/>
        <rFont val="Arial"/>
        <family val="2"/>
      </rPr>
      <t>3</t>
    </r>
  </si>
  <si>
    <r>
      <t>Muros 0.20m  Canal de Entrada  1.44 qq/m</t>
    </r>
    <r>
      <rPr>
        <vertAlign val="superscript"/>
        <sz val="11"/>
        <rFont val="Arial"/>
        <family val="2"/>
      </rPr>
      <t>3</t>
    </r>
  </si>
  <si>
    <r>
      <t>Muros 0.20m  Canal Entrada Sedimentadores- 2.59 qq/m</t>
    </r>
    <r>
      <rPr>
        <vertAlign val="superscript"/>
        <sz val="11"/>
        <rFont val="Arial"/>
        <family val="2"/>
      </rPr>
      <t>3</t>
    </r>
  </si>
  <si>
    <r>
      <t>Muros 0.20m Registros -4.24 qq/m</t>
    </r>
    <r>
      <rPr>
        <vertAlign val="superscript"/>
        <sz val="11"/>
        <rFont val="Arial"/>
        <family val="2"/>
      </rPr>
      <t>3</t>
    </r>
  </si>
  <si>
    <r>
      <t>Muros 0.20m Apoyo de Losa Prefabricada -2.11 qq/m</t>
    </r>
    <r>
      <rPr>
        <vertAlign val="superscript"/>
        <sz val="11"/>
        <rFont val="Arial"/>
        <family val="2"/>
      </rPr>
      <t>3</t>
    </r>
  </si>
  <si>
    <r>
      <t>Muros 0.20m -1.27 qq/m</t>
    </r>
    <r>
      <rPr>
        <vertAlign val="superscript"/>
        <sz val="11"/>
        <rFont val="Arial"/>
        <family val="2"/>
      </rPr>
      <t>3</t>
    </r>
  </si>
  <si>
    <r>
      <t>Muros 0.15m -2.8 qq/m</t>
    </r>
    <r>
      <rPr>
        <vertAlign val="superscript"/>
        <sz val="11"/>
        <rFont val="Arial"/>
        <family val="2"/>
      </rPr>
      <t>3</t>
    </r>
  </si>
  <si>
    <r>
      <t>Muros 0.15m Vertedor -2.25 qq/m</t>
    </r>
    <r>
      <rPr>
        <vertAlign val="superscript"/>
        <sz val="11"/>
        <rFont val="Arial"/>
        <family val="2"/>
      </rPr>
      <t>3</t>
    </r>
  </si>
  <si>
    <r>
      <t>Losa de Fondo 0.35m -1.37 qq/m</t>
    </r>
    <r>
      <rPr>
        <vertAlign val="superscript"/>
        <sz val="11"/>
        <rFont val="Arial"/>
        <family val="2"/>
      </rPr>
      <t>3</t>
    </r>
  </si>
  <si>
    <r>
      <t>Losa de Fondo 0.20m -3.73 qq/m</t>
    </r>
    <r>
      <rPr>
        <vertAlign val="superscript"/>
        <sz val="11"/>
        <rFont val="Arial"/>
        <family val="2"/>
      </rPr>
      <t>3</t>
    </r>
  </si>
  <si>
    <r>
      <t>Losa de Fondo Registro 0.20m -1.32 qq/m</t>
    </r>
    <r>
      <rPr>
        <vertAlign val="superscript"/>
        <sz val="11"/>
        <rFont val="Arial"/>
        <family val="2"/>
      </rPr>
      <t>3</t>
    </r>
  </si>
  <si>
    <r>
      <t>Losa de Fondo Registro de Entrada 0.20m -1.16 qq/m</t>
    </r>
    <r>
      <rPr>
        <vertAlign val="superscript"/>
        <sz val="11"/>
        <rFont val="Arial"/>
        <family val="2"/>
      </rPr>
      <t>3</t>
    </r>
  </si>
  <si>
    <r>
      <t>Losa de Fondo 0.15m -1.55 qq/m</t>
    </r>
    <r>
      <rPr>
        <vertAlign val="superscript"/>
        <sz val="11"/>
        <rFont val="Arial"/>
        <family val="2"/>
      </rPr>
      <t>3</t>
    </r>
  </si>
  <si>
    <r>
      <t>Losa de Fondo 0.10m -1.70 qq/m</t>
    </r>
    <r>
      <rPr>
        <vertAlign val="superscript"/>
        <sz val="11"/>
        <rFont val="Arial"/>
        <family val="2"/>
      </rPr>
      <t>3</t>
    </r>
  </si>
  <si>
    <r>
      <t>Zapata de muro Canal de Entrada (0.90x0.35)m -0.87 qq/m</t>
    </r>
    <r>
      <rPr>
        <vertAlign val="superscript"/>
        <sz val="11"/>
        <rFont val="Arial"/>
        <family val="2"/>
      </rPr>
      <t>3</t>
    </r>
  </si>
  <si>
    <r>
      <t>Zapata de muro Contra Fuerte (0.90x0.35)m -1.37 qq/m</t>
    </r>
    <r>
      <rPr>
        <vertAlign val="superscript"/>
        <sz val="11"/>
        <rFont val="Arial"/>
        <family val="2"/>
      </rPr>
      <t>3</t>
    </r>
  </si>
  <si>
    <r>
      <t>Losa de techo 0.15m Pasarela -1.27 qq/m</t>
    </r>
    <r>
      <rPr>
        <vertAlign val="superscript"/>
        <sz val="11"/>
        <rFont val="Arial"/>
        <family val="2"/>
      </rPr>
      <t>3</t>
    </r>
  </si>
  <si>
    <r>
      <t>Losa de techo 0.15m Registro -1.89 qq/m</t>
    </r>
    <r>
      <rPr>
        <vertAlign val="superscript"/>
        <sz val="11"/>
        <rFont val="Arial"/>
        <family val="2"/>
      </rPr>
      <t>3</t>
    </r>
  </si>
  <si>
    <t>TERMINACIÓN DE SUPERFICIE EN PLANTA:</t>
  </si>
  <si>
    <t>Fino fondo Pulido</t>
  </si>
  <si>
    <t>Fino losa de techo</t>
  </si>
  <si>
    <t xml:space="preserve">Suministro y colocación de banda de gomas hidrofílica extensible p/construcción, impermeable 5 mm x20 mm </t>
  </si>
  <si>
    <t>SEDIMENTACIÓN DIRECTA</t>
  </si>
  <si>
    <t xml:space="preserve">MOVIMIENTO DE TIERRA  PARATUBERÍAS ENTRADA AGUA CRUDA </t>
  </si>
  <si>
    <t>Excavación material compactado c/equipo</t>
  </si>
  <si>
    <t xml:space="preserve">Nivelación de zanja  </t>
  </si>
  <si>
    <t>Relleno compactado  c/compactador mecánico en capas de 0.20m</t>
  </si>
  <si>
    <t>Bote de escombros con camión (dist. 5km) (incluye esparcimiento en botadero)</t>
  </si>
  <si>
    <t>SUMINISTRO Y COLOCACIÓN DE:</t>
  </si>
  <si>
    <t>Tubería 12" acero SCH-40 sin costura con recubrimiento anticorrosivo</t>
  </si>
  <si>
    <t>Válvula de Compuerta con cuadrante 12" H.F. completa (incluye 2 niples platillados, 2 juegos tornillos y 2 juntas Dresser</t>
  </si>
  <si>
    <t>Codo 12'' x 90 acero SCH-40  s/costura con recubrimiento anticorrosivo</t>
  </si>
  <si>
    <t>Tee 12'' x 12" acero SCH-40  s/costura con recubrimiento anticorrosivo</t>
  </si>
  <si>
    <t>Niple 12'' x 12" acero SCH-40  s/costura con recubrimiento anticorrosivo</t>
  </si>
  <si>
    <t>Registro para válvula de Ø12" (1.20x1.20x1.60)</t>
  </si>
  <si>
    <t>Tapa Aluminio Galvanizado 1.20 x 1.20 m</t>
  </si>
  <si>
    <t>FLOCULADORES</t>
  </si>
  <si>
    <t>9.1.1</t>
  </si>
  <si>
    <t>Compuerta Salida tipo Channel, marcos de más de 2" en tolas de 1/4", materiales standard, fabricación acero inoxidable AISI 316/304 espesor tola ¼". Vástago en HG 1½" (entrada ) (dimensiones 1.00m x 0.50m)</t>
  </si>
  <si>
    <t>9.1.2</t>
  </si>
  <si>
    <t>Compuertas Entrada tipo Channel, marcos de más de 2" en tolas de 1/4", materiales standard, fabricación acero inoxidable AISI 316/304 espesor tola ¼". Vástago en HG 1½" (salida) (dimensiones 0.40m x 0.50m)</t>
  </si>
  <si>
    <t>9.1.3</t>
  </si>
  <si>
    <t>Placas de material polipropileno, espesor 0.0254 m (1"). Colocación con perfiles de polipropileno de 1"x 2" con tornillos HILTI inoxidables separados a 0,50 m centro a centro. Altura según planos de diseño</t>
  </si>
  <si>
    <t>P²</t>
  </si>
  <si>
    <t>REGISTROS DESAGÜE FLOCULADOR (INCLUYE SUMINISTROS Y COLOCACIÓN ):</t>
  </si>
  <si>
    <t>9.2.1</t>
  </si>
  <si>
    <t>Válvula  Compuerta de Ø8" con vástago fijo, cuadrante, cuerpo y tapa en Hierro Fundido revestido de Epoxi para Desagüe en Floculador  con tuercas de maniobra en latón, cuerpo en Hierro Fundido (ASTM A126), especificaciones AWWA E504, fabricación americana o israelí</t>
  </si>
  <si>
    <t>9.2.2</t>
  </si>
  <si>
    <t xml:space="preserve">Tubería 8" Acero SCH-30 c/protección anticorrosiva </t>
  </si>
  <si>
    <t>9.2.3</t>
  </si>
  <si>
    <t xml:space="preserve">Niple 8"x12" Acero SCH-40 c/protección anticorrosiva </t>
  </si>
  <si>
    <t>9.2.4</t>
  </si>
  <si>
    <t xml:space="preserve">Codo 8'' x 45° Acero SCH-30   c/protección anticorrosiva </t>
  </si>
  <si>
    <t>9.2.5</t>
  </si>
  <si>
    <t xml:space="preserve">Junta Mecánica Tipo Dresser Ø8" </t>
  </si>
  <si>
    <t>9.2.6</t>
  </si>
  <si>
    <r>
      <t>Registro para V</t>
    </r>
    <r>
      <rPr>
        <sz val="11"/>
        <rFont val="Calibri"/>
        <family val="2"/>
      </rPr>
      <t>á</t>
    </r>
    <r>
      <rPr>
        <sz val="11"/>
        <rFont val="Arial"/>
        <family val="2"/>
      </rPr>
      <t>lvula de Ø8" (según diseño)</t>
    </r>
  </si>
  <si>
    <t>SEDIMENTADORES</t>
  </si>
  <si>
    <t>10.1.1</t>
  </si>
  <si>
    <t>Compuerta  tipo Mural (0.50 m x 0.70) m, marcos de más de 2" en tolas de 1/4" reforzadas materiales standard fabricación Acero Inoxidable 316/304 espesor tola ¼". vástago en HG 1½")</t>
  </si>
  <si>
    <t xml:space="preserve">HORMIGÓN CICLÓPEO </t>
  </si>
  <si>
    <t>10.2.1</t>
  </si>
  <si>
    <t>Hormigón ciclópeo en tolvas  de los Sedimentadores</t>
  </si>
  <si>
    <t>INSTALACIONES EN FONDO P/RECOLECTOR DE LODOS</t>
  </si>
  <si>
    <t>10.3.1</t>
  </si>
  <si>
    <t>Suministro y colocación tubería  ø12" acero (SCH-40 sin costura c/ protección anticorrosiva)</t>
  </si>
  <si>
    <t>10.3.2</t>
  </si>
  <si>
    <t xml:space="preserve">Niple 4" x 3" acero SCH-40 c/protección anticorrosiva  </t>
  </si>
  <si>
    <t>10.3.3</t>
  </si>
  <si>
    <t>Válvulas Mariposa  de engranaje Ø12",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Desagüe Lodos</t>
  </si>
  <si>
    <t>10.3.4</t>
  </si>
  <si>
    <t>Niple de 8"X4" Soldado en tubería de 12" para tolvas</t>
  </si>
  <si>
    <t>10.3.5</t>
  </si>
  <si>
    <t>Tee 12" x 8" acero sin costura con recubrimiento anticorrosivo</t>
  </si>
  <si>
    <t>10.3.6</t>
  </si>
  <si>
    <t>Junta tapón 12" acero con recubrimiento anticorrosivo</t>
  </si>
  <si>
    <t>10.3.7</t>
  </si>
  <si>
    <t>Tubería colectora 6" PVC L=2.64, c/orificio de Ø¾" @ 0.14m</t>
  </si>
  <si>
    <t>10.3.8</t>
  </si>
  <si>
    <t xml:space="preserve">Orificios de Ø6" </t>
  </si>
  <si>
    <t>10.3.9</t>
  </si>
  <si>
    <t xml:space="preserve">Tapón Ø6" PVC </t>
  </si>
  <si>
    <t>10.3.10</t>
  </si>
  <si>
    <t>Paneles Lamelares dimensiones PVC 8' x 3' x 1', espesor lámina 1 mm y tubo hexagonal 5-10 mm. Colocación con angulares de tola acero inoxidable de 2"x6"x⅜" para soporte módulos  con tornillos HILTI separados a 0,50 m  de centro a centro cumplimiento normas NSF-361.</t>
  </si>
  <si>
    <t>P³</t>
  </si>
  <si>
    <t>FILTROS</t>
  </si>
  <si>
    <t>11.1.1</t>
  </si>
  <si>
    <t>Válvula Mariposa de engranaje,  diámetro Ø8",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Entrada a Filtros,</t>
  </si>
  <si>
    <t>11.1.2</t>
  </si>
  <si>
    <t>Válvula Mariposa de engranaje,  diámetro Ø6",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Desagüe fondo en Filtros,</t>
  </si>
  <si>
    <t>11.1.3</t>
  </si>
  <si>
    <t>Válvula Mariposa de engranaje, diámetro Ø6",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Desagüe Fondo del Canal de Interconexión,</t>
  </si>
  <si>
    <t>11.1.4</t>
  </si>
  <si>
    <t>Válvula Mariposa de engranaje, diámetro Ø12", especificaciones AWWA E504. cuerpo en hierro fundido (ASTM A126) disco de Hierro Fundido con borde en Acero Inoxidable refuerzo Poliéster relleno con fibra de vidrio, vástago en Acero Inoxidable, casquillo superior vástago en Poliéster, cojinetes internos en Acero Inoxidable, capacidad de trabajar sumergidas, estructuras de arriostre y articulación cada 10', articulaciones en engranaje para evitar daños por excentricidad. Fabricación americana o israelí. Desagüe Retrolavado,</t>
  </si>
  <si>
    <t>11.1.5</t>
  </si>
  <si>
    <t>Compuerta sumergible dimensiones 0.40m x 0.30m, marcos de más de 2" en Tolas de 1/4" reforzadas materiales standard fabricación Acero Inoxidable AISI 316/304 espesor tola ¼". vástago en HG 1½"  (huecos de Ø16") Salida Agua Filtrada</t>
  </si>
  <si>
    <t>11.1.6</t>
  </si>
  <si>
    <t>Toberas  en polipropileno inyectado p/lavado, con ranuras 0.30mm en cabezal y diámetro de 1"</t>
  </si>
  <si>
    <t>11.1.7</t>
  </si>
  <si>
    <t>Piso monolítico para instalación de boquillas</t>
  </si>
  <si>
    <t>VERTEDOR DE SALIDA DEL FILTRO</t>
  </si>
  <si>
    <t>11.2.1</t>
  </si>
  <si>
    <t>Compuerta   tipo Channel (1.00x 0.40 )m  en el vertedor de Salida de los Filtros, marcos de más de 3" en tolas de 1/4 (materiales en Acero Inoxidable según  AISI 304 altura de operación 2.20 m)</t>
  </si>
  <si>
    <t>11.2.2</t>
  </si>
  <si>
    <t>Tapa metálica material aluminio galvanizado (0.90x0.90 m), angulares 1"x1"x3/8", ocho (8) pernos de fijación (tamaño acorde a plano)</t>
  </si>
  <si>
    <t>MATERIAL FILTRANTE</t>
  </si>
  <si>
    <t>11.3.1</t>
  </si>
  <si>
    <t>Arena t10=0.47-0.65 mm, cu=1.50-1.70 ts=1.41 mm, ti=0,425 mm γ= 2,600 kg/m3 ce=0.80, espesor lecho=0.80 m</t>
  </si>
  <si>
    <t>11.3.2</t>
  </si>
  <si>
    <t>Capa torpedo</t>
  </si>
  <si>
    <t>11.3.3</t>
  </si>
  <si>
    <t xml:space="preserve">Envasado </t>
  </si>
  <si>
    <t>11.3.4</t>
  </si>
  <si>
    <t xml:space="preserve">Colocación </t>
  </si>
  <si>
    <t>INSTALACIONES EN REGISTROS:</t>
  </si>
  <si>
    <t>Tapa  1.00 m x 1.00 m  Aluminio</t>
  </si>
  <si>
    <t xml:space="preserve">Tubería 12" Acero SCH-30 sin costura </t>
  </si>
  <si>
    <t>Movimiento de tierra p/Tubería</t>
  </si>
  <si>
    <t>PA</t>
  </si>
  <si>
    <t>PASARELA PLANTA</t>
  </si>
  <si>
    <t>Barandas en material hierro galvanizado, ø1½" en todas las tuberías, tanto verticales como horizontales altura 1.00 m (2 tuberías horizontales separadas a 0.50m centro a centro) tuberías verticales separadas a 1.0 m fijadas con placas acero esp. ⅜" 11cm x 11cm con 4 pernos ø½"</t>
  </si>
  <si>
    <t>Tapa metálica material aluminio (0.70x0.70) m</t>
  </si>
  <si>
    <t>Rejilla de Acero inoxidable (0.70 x 0.70)m</t>
  </si>
  <si>
    <t xml:space="preserve">SUMINISTRO E INSTALACIÓN DE MECANISMOS Y PEDESTALES PARA VÁLVULAS CON TUBOS DE 1 1/2" ACERO INOXIDABLE  (15 PIES ) </t>
  </si>
  <si>
    <t>De 12" Desagüe Sedimentador</t>
  </si>
  <si>
    <t>De 8"  Entrada Filtro</t>
  </si>
  <si>
    <t>De 6" Desagüe Filtros</t>
  </si>
  <si>
    <t>De 12" Desagüe Retrolavado</t>
  </si>
  <si>
    <t>TERMINACIÓN EXTERIOR PLANTA</t>
  </si>
  <si>
    <t>Pintura acrílica</t>
  </si>
  <si>
    <t>Pintura Base</t>
  </si>
  <si>
    <t>Letrero y logo de INAPA</t>
  </si>
  <si>
    <t>SUB-TOTAL B-1</t>
  </si>
  <si>
    <t>B-2</t>
  </si>
  <si>
    <t>CASA DE QUÍMICOS</t>
  </si>
  <si>
    <t>Charrancha y replanteo</t>
  </si>
  <si>
    <t xml:space="preserve">Excavación  material no clasificado a mano </t>
  </si>
  <si>
    <t xml:space="preserve">Relleno compactado </t>
  </si>
  <si>
    <t>Bote de material con camión (dist.=5.0km) incluye esparcimiento en botadero</t>
  </si>
  <si>
    <t xml:space="preserve">Suministro de material de relleno  </t>
  </si>
  <si>
    <r>
      <t>HORMIGON ARMADO F'c= 210 KG/CM</t>
    </r>
    <r>
      <rPr>
        <b/>
        <vertAlign val="superscript"/>
        <sz val="11"/>
        <rFont val="Arial"/>
        <family val="2"/>
      </rPr>
      <t>2</t>
    </r>
    <r>
      <rPr>
        <b/>
        <sz val="11"/>
        <rFont val="Arial"/>
        <family val="2"/>
      </rPr>
      <t xml:space="preserve"> EN:</t>
    </r>
  </si>
  <si>
    <r>
      <t>Zapata de Muro - esp= 0.30 m - 0.75 qq/m</t>
    </r>
    <r>
      <rPr>
        <vertAlign val="superscript"/>
        <sz val="11"/>
        <rFont val="Arial"/>
        <family val="2"/>
      </rPr>
      <t>3</t>
    </r>
    <r>
      <rPr>
        <sz val="11"/>
        <rFont val="Arial"/>
        <family val="2"/>
      </rPr>
      <t xml:space="preserve"> </t>
    </r>
  </si>
  <si>
    <r>
      <t>Zapata de Columna Z1- esp= 0.30 m  (1.00 x 1.00) - 1.25 qq/m</t>
    </r>
    <r>
      <rPr>
        <vertAlign val="superscript"/>
        <sz val="11"/>
        <rFont val="Arial"/>
        <family val="2"/>
      </rPr>
      <t xml:space="preserve">3 </t>
    </r>
  </si>
  <si>
    <r>
      <t>Zapata de Escalera-1.12 qq/m</t>
    </r>
    <r>
      <rPr>
        <vertAlign val="superscript"/>
        <sz val="11"/>
        <rFont val="Arial"/>
        <family val="2"/>
      </rPr>
      <t>3</t>
    </r>
    <r>
      <rPr>
        <sz val="11"/>
        <rFont val="Arial"/>
        <family val="2"/>
      </rPr>
      <t xml:space="preserve"> </t>
    </r>
  </si>
  <si>
    <r>
      <t>Columna CA (0.20 x 0.20)m - 4.19 qq/m</t>
    </r>
    <r>
      <rPr>
        <vertAlign val="superscript"/>
        <sz val="11"/>
        <rFont val="Arial"/>
        <family val="2"/>
      </rPr>
      <t>3</t>
    </r>
  </si>
  <si>
    <r>
      <t>Columna C1 (0.30 x 0.30)m - 4.30 qq/m</t>
    </r>
    <r>
      <rPr>
        <vertAlign val="superscript"/>
        <sz val="11"/>
        <rFont val="Arial"/>
        <family val="2"/>
      </rPr>
      <t>3</t>
    </r>
  </si>
  <si>
    <r>
      <t>Columna C2 (0.35 x 0.20)m - 4.52 qq/m</t>
    </r>
    <r>
      <rPr>
        <vertAlign val="superscript"/>
        <sz val="11"/>
        <rFont val="Arial"/>
        <family val="2"/>
      </rPr>
      <t>3</t>
    </r>
  </si>
  <si>
    <r>
      <t>Columna C3 (0.30 x 0.30)m - 5.73 qq/m</t>
    </r>
    <r>
      <rPr>
        <vertAlign val="superscript"/>
        <sz val="11"/>
        <rFont val="Arial"/>
        <family val="2"/>
      </rPr>
      <t>3</t>
    </r>
  </si>
  <si>
    <r>
      <t>Viga B.N.P (0.20 x 0.20)m - 3.90 qq/m</t>
    </r>
    <r>
      <rPr>
        <vertAlign val="superscript"/>
        <sz val="11"/>
        <rFont val="Arial"/>
        <family val="2"/>
      </rPr>
      <t>3</t>
    </r>
  </si>
  <si>
    <r>
      <t>Viga V1 (0.25 x 0.50)m - 4.32 qq/m</t>
    </r>
    <r>
      <rPr>
        <vertAlign val="superscript"/>
        <sz val="11"/>
        <rFont val="Arial"/>
        <family val="2"/>
      </rPr>
      <t>3</t>
    </r>
  </si>
  <si>
    <r>
      <t>Viga V2 (0.25 x 0.50)m - 2.88 qq/m</t>
    </r>
    <r>
      <rPr>
        <vertAlign val="superscript"/>
        <sz val="11"/>
        <rFont val="Arial"/>
        <family val="2"/>
      </rPr>
      <t>3</t>
    </r>
  </si>
  <si>
    <r>
      <t>Viga de Amarre (0.20 x 0.20)m - 3.28 qq/m</t>
    </r>
    <r>
      <rPr>
        <vertAlign val="superscript"/>
        <sz val="11"/>
        <rFont val="Arial"/>
        <family val="2"/>
      </rPr>
      <t>3</t>
    </r>
  </si>
  <si>
    <r>
      <t>Dintel 0.25 x 0.20 m 3.70 qq/m</t>
    </r>
    <r>
      <rPr>
        <vertAlign val="superscript"/>
        <sz val="11"/>
        <rFont val="Arial"/>
        <family val="2"/>
      </rPr>
      <t>3</t>
    </r>
  </si>
  <si>
    <r>
      <t>Losa de fondo en Tina esp.= 0.20m - 1.76 qq/m</t>
    </r>
    <r>
      <rPr>
        <vertAlign val="superscript"/>
        <sz val="11"/>
        <rFont val="Arial"/>
        <family val="2"/>
      </rPr>
      <t>3</t>
    </r>
  </si>
  <si>
    <r>
      <t>Pasarela Tina esp.= 0.15 m - 1.04 qq/m</t>
    </r>
    <r>
      <rPr>
        <vertAlign val="superscript"/>
        <sz val="11"/>
        <rFont val="Arial"/>
        <family val="2"/>
      </rPr>
      <t>3</t>
    </r>
  </si>
  <si>
    <r>
      <t>Muros en Tina de 0.20 m - 1.41 qq/m</t>
    </r>
    <r>
      <rPr>
        <vertAlign val="superscript"/>
        <sz val="11"/>
        <rFont val="Arial"/>
        <family val="2"/>
      </rPr>
      <t>3</t>
    </r>
  </si>
  <si>
    <r>
      <t>Muros Tina de 0.15 m - 1.81 qq/m</t>
    </r>
    <r>
      <rPr>
        <vertAlign val="superscript"/>
        <sz val="11"/>
        <rFont val="Arial"/>
        <family val="2"/>
      </rPr>
      <t>3</t>
    </r>
  </si>
  <si>
    <r>
      <t>Losa de Entrepiso  esp.=0.12 m - 1.70 qq/m</t>
    </r>
    <r>
      <rPr>
        <vertAlign val="superscript"/>
        <sz val="11"/>
        <rFont val="Arial"/>
        <family val="2"/>
      </rPr>
      <t>3</t>
    </r>
  </si>
  <si>
    <r>
      <t>Losa de Techo  esp.=0.12 m - 1.70 qq/m</t>
    </r>
    <r>
      <rPr>
        <vertAlign val="superscript"/>
        <sz val="11"/>
        <rFont val="Arial"/>
        <family val="2"/>
      </rPr>
      <t>3</t>
    </r>
  </si>
  <si>
    <r>
      <t>Losa de Techo Caja de Escalera esp.=0.12 m - 1.16 qq/m</t>
    </r>
    <r>
      <rPr>
        <vertAlign val="superscript"/>
        <sz val="11"/>
        <rFont val="Arial"/>
        <family val="2"/>
      </rPr>
      <t>3</t>
    </r>
  </si>
  <si>
    <t>Losa de Piso c/malla electrosoldada</t>
  </si>
  <si>
    <r>
      <t>Rampa de Escalera (incluye descanso) y escalones 0.15 m - 3.79 qq/m</t>
    </r>
    <r>
      <rPr>
        <vertAlign val="superscript"/>
        <sz val="11"/>
        <rFont val="Arial"/>
        <family val="2"/>
      </rPr>
      <t>3</t>
    </r>
  </si>
  <si>
    <t>MUROS BLOQUES</t>
  </si>
  <si>
    <t>Muros bloques de 8" BNP @ 0.60 m</t>
  </si>
  <si>
    <t>Muros bloques de 8" SNP @ 0.60 m</t>
  </si>
  <si>
    <t>Muros bloques de 6" SNP @ 0.60 m</t>
  </si>
  <si>
    <t xml:space="preserve">Pañete interior y exterior </t>
  </si>
  <si>
    <t>Fino techo</t>
  </si>
  <si>
    <t>Sabaleta techo</t>
  </si>
  <si>
    <t>Pañete losa alrededor tina</t>
  </si>
  <si>
    <t>Pañete interior pulido muros tina</t>
  </si>
  <si>
    <t>Fino fondo pulido tina</t>
  </si>
  <si>
    <t>Revestido fibra de vidrio tina</t>
  </si>
  <si>
    <t xml:space="preserve">Piso de mosaicos corrientes (25 x 25 )  </t>
  </si>
  <si>
    <t xml:space="preserve">Zócalos  de mosaicos corrientes </t>
  </si>
  <si>
    <t xml:space="preserve">Pintura base blanca </t>
  </si>
  <si>
    <t>Acera perimetral 0.80 m</t>
  </si>
  <si>
    <t>PORTAJES Y VENTANAS</t>
  </si>
  <si>
    <t>Puertas polimetal (incluye instalación) incluye llavín</t>
  </si>
  <si>
    <t>Puerta doble en tola de 1/4" (1.62 x 2.10) m (ver detalle)</t>
  </si>
  <si>
    <t>Ventana Salomónicas de Aluminio con palanca</t>
  </si>
  <si>
    <t>EQUIPOS :</t>
  </si>
  <si>
    <t xml:space="preserve">Tarima de madera p/ sulfato  (2.00 x 1.00 x 0.20) m </t>
  </si>
  <si>
    <t>Suministro e instalación Bombas Dosificadoras de Sulfato  tipo Diafragma, con rango de aplicación 0-400 LT/H, carcasa en fibra reforzada con Polipropileno, cuerpo Bomba en PVDF diafragma en PTFE, potencia motor 1/2 HP, juntas de FPM/FKM</t>
  </si>
  <si>
    <t xml:space="preserve">Difusor de sulfato </t>
  </si>
  <si>
    <t xml:space="preserve">Suministro e instalación Agitadores (Mixers) Sulfato de Aluminio, motor 1 HP, frecuencia 60 HZ, monofásico 115/240 v. 1750 RPM con moto-reductor a 600 RPM vástago ø¾" Acero Inoxidable aspas  4 aletas Acero Inoxidable l=6' </t>
  </si>
  <si>
    <t>Perfil tipo Channel 4" x 6" x 1/4" (incluye colocación)</t>
  </si>
  <si>
    <t>Suministro e instalación de placas y tornillos para sujetar perfil metálico</t>
  </si>
  <si>
    <t xml:space="preserve">Desagüe en PVC para Tina Sulfato </t>
  </si>
  <si>
    <t xml:space="preserve">Ascensor montacarga dos paradas, hidráulico 240 v ac  para manejo de insumos capacidad de carga 1 tonelada </t>
  </si>
  <si>
    <t>Transporte y manipulacion hasta puesta en obra</t>
  </si>
  <si>
    <t>GABINETES  Y MESETAS</t>
  </si>
  <si>
    <t>Gabinete de pared</t>
  </si>
  <si>
    <t>Gabinete de piso</t>
  </si>
  <si>
    <t>Meseta de marmolite</t>
  </si>
  <si>
    <t>EQUIPO DE LABORATORIO</t>
  </si>
  <si>
    <t xml:space="preserve">Turbidimetro Portable 2100Q RANT 0.1000 NTY </t>
  </si>
  <si>
    <t>Detector Multigas Altair 4XR</t>
  </si>
  <si>
    <t xml:space="preserve">Equipo de prueba de Jarras </t>
  </si>
  <si>
    <t>Balanza de semiprecisión de 2610 GRS</t>
  </si>
  <si>
    <t>Comparador de cloro libre y combinado</t>
  </si>
  <si>
    <t>Termómetro de vidrio de 20 @ 120 C</t>
  </si>
  <si>
    <t xml:space="preserve">Jarra plástica de 2 litros cuadrados </t>
  </si>
  <si>
    <t>Matraz aforado de 100 m vidrio</t>
  </si>
  <si>
    <t>Manómetro manual</t>
  </si>
  <si>
    <t xml:space="preserve">Colorímetro de cloro digital </t>
  </si>
  <si>
    <t>Computadora Dell XPS 8930 W10PRO, INTEL I7-8700 (3.2GHZ/12MB CACHÉ/6 CORE) 64GB DDR4-2666GHZ Wireless-N, DVD+/-RW, 2TB SATA 7200 RPM+256GB SSD PCE M.2, USB Keyboarb &amp; Mouse NVI, DIA GTX1060 6GB Graphics, Windows 10 PRO (incluye Monitor y UPS)</t>
  </si>
  <si>
    <t>MOBILIARIO</t>
  </si>
  <si>
    <t xml:space="preserve">Banqueta de pino </t>
  </si>
  <si>
    <t>Escritorio Secretarial de metal laminado</t>
  </si>
  <si>
    <t>Sillón Secretarial sistema neumático</t>
  </si>
  <si>
    <t>Archivo de tres Gavetas</t>
  </si>
  <si>
    <t>UTENSILIOS P/ LIMPIEZA</t>
  </si>
  <si>
    <t xml:space="preserve">Pala de construcción </t>
  </si>
  <si>
    <t>Cepillo de alambre</t>
  </si>
  <si>
    <t>Espátula de acero</t>
  </si>
  <si>
    <t>Coladores con palos 3.00m</t>
  </si>
  <si>
    <t>Machetes</t>
  </si>
  <si>
    <t>Azadas</t>
  </si>
  <si>
    <t>Manguera de alta presión 11/2"</t>
  </si>
  <si>
    <t>Cubos para limpieza</t>
  </si>
  <si>
    <t>Suape</t>
  </si>
  <si>
    <t>Detergente</t>
  </si>
  <si>
    <t>Pa</t>
  </si>
  <si>
    <t>Escobillones</t>
  </si>
  <si>
    <t>Rastrillos de hojas (hojalata)</t>
  </si>
  <si>
    <t>Rastrillos de H.F. (con  dientes)</t>
  </si>
  <si>
    <t>INSTALACIONES ELÉCTRICAS</t>
  </si>
  <si>
    <t xml:space="preserve">Salidas Cenitales </t>
  </si>
  <si>
    <t>Salida Tomacorriente Doble 120V</t>
  </si>
  <si>
    <t>Salida Interruptor Triple</t>
  </si>
  <si>
    <t>Salida Panel de Distribución. de 6/12 espacio  c/Breakers</t>
  </si>
  <si>
    <t>INSTALACIONES SANITARIAS</t>
  </si>
  <si>
    <t>Lavamanos completo</t>
  </si>
  <si>
    <t>Inodoro completo</t>
  </si>
  <si>
    <t>Piletas/ azulejos</t>
  </si>
  <si>
    <t>Ducha (c/llave a empotrar)</t>
  </si>
  <si>
    <t xml:space="preserve">Desagüe de piso de 2"  </t>
  </si>
  <si>
    <t xml:space="preserve">Fregadero doble acero inoxidable  </t>
  </si>
  <si>
    <t>Cámara de inspección</t>
  </si>
  <si>
    <t>Trampa de Grasa</t>
  </si>
  <si>
    <t>INSTALACIÓN DE AGUA POTABLE</t>
  </si>
  <si>
    <t xml:space="preserve">Replanteo </t>
  </si>
  <si>
    <r>
      <rPr>
        <b/>
        <sz val="10"/>
        <rFont val="Arial"/>
        <family val="2"/>
      </rPr>
      <t xml:space="preserve">MOVIMIENTO DE TIERRA </t>
    </r>
    <r>
      <rPr>
        <sz val="10"/>
        <rFont val="Arial"/>
        <family val="2"/>
      </rPr>
      <t xml:space="preserve"> </t>
    </r>
    <r>
      <rPr>
        <sz val="11"/>
        <rFont val="Arial"/>
        <family val="2"/>
      </rPr>
      <t>(incl. Excavación, relleno compactado, asiento de arena y bote de material)</t>
    </r>
  </si>
  <si>
    <t xml:space="preserve">SUMINISTRO TUBERÍA </t>
  </si>
  <si>
    <t>Tubería PVC ø1" x 19' SCH-40 + 3% perdida</t>
  </si>
  <si>
    <t xml:space="preserve">COLOCACIÓN TUBERÍA </t>
  </si>
  <si>
    <t>10.5.1</t>
  </si>
  <si>
    <t xml:space="preserve">Tubería PVC ø1" x 19' SCH-40 </t>
  </si>
  <si>
    <t>SUMINISTRO E INSTALACIÓN PIEZAS DE PVC PRESIÓN</t>
  </si>
  <si>
    <t>15.5.1</t>
  </si>
  <si>
    <t>Codo ø1" x 90° PVC SCH-40</t>
  </si>
  <si>
    <t>15.5.2</t>
  </si>
  <si>
    <t>Tee ø1" PVC SCH-40</t>
  </si>
  <si>
    <t>15.5.3</t>
  </si>
  <si>
    <t>Tee ø2" PVC SCH-40</t>
  </si>
  <si>
    <t>15.5.4</t>
  </si>
  <si>
    <t xml:space="preserve">Reducción ø2" x ø1" PVC </t>
  </si>
  <si>
    <t>15.5.5</t>
  </si>
  <si>
    <t xml:space="preserve">Mano de obra plomero </t>
  </si>
  <si>
    <t>DRENAJE SANITARIO</t>
  </si>
  <si>
    <t>15.6.1</t>
  </si>
  <si>
    <t>15.6.2</t>
  </si>
  <si>
    <r>
      <rPr>
        <b/>
        <sz val="10"/>
        <rFont val="Arial"/>
        <family val="2"/>
      </rPr>
      <t>MOVIMIENTO DE TIERRA</t>
    </r>
    <r>
      <rPr>
        <b/>
        <sz val="11"/>
        <rFont val="Arial"/>
        <family val="2"/>
      </rPr>
      <t xml:space="preserve"> </t>
    </r>
    <r>
      <rPr>
        <sz val="11"/>
        <rFont val="Arial"/>
        <family val="2"/>
      </rPr>
      <t xml:space="preserve"> (incl. Excavación, relleno compactado, asiento de arena y bote de material)</t>
    </r>
  </si>
  <si>
    <t>15.6.3</t>
  </si>
  <si>
    <t>15.6.3.1</t>
  </si>
  <si>
    <t>Tubería PVC ø2" x 19' SDR-41 + 3% perdida</t>
  </si>
  <si>
    <t>15.6.3.2</t>
  </si>
  <si>
    <t>Tubería PVC ø4" x 19' SDR-41 + 4% perdida</t>
  </si>
  <si>
    <t>15.6.4</t>
  </si>
  <si>
    <t>15.6.4.1</t>
  </si>
  <si>
    <t>15.6.4.2</t>
  </si>
  <si>
    <t>15.6.5</t>
  </si>
  <si>
    <t>SUMINISTRO E INSTALACIÓN PIEZAS DE PVC DRENAJE</t>
  </si>
  <si>
    <t>15.6.5.1</t>
  </si>
  <si>
    <t>Codo ø2" x 45° PVC drenaje</t>
  </si>
  <si>
    <t>15.6.5.2</t>
  </si>
  <si>
    <t>Tee ø4" x ø3"  drenaje</t>
  </si>
  <si>
    <t>15.6.5.3</t>
  </si>
  <si>
    <t>Tee ø4" x ø2"  drenaje</t>
  </si>
  <si>
    <t>15.6.5.4</t>
  </si>
  <si>
    <t>Yee ø2" x ø2" PVC drenaje</t>
  </si>
  <si>
    <t>15.6.5.5</t>
  </si>
  <si>
    <t>Reducción ø4" x ø2" drenaje</t>
  </si>
  <si>
    <t>15.6.5.6</t>
  </si>
  <si>
    <t>Mano de obra plomero  para piezas</t>
  </si>
  <si>
    <t>15.6.5.7</t>
  </si>
  <si>
    <t>Cámara de Inspección</t>
  </si>
  <si>
    <t>Logo y letrero INAPA</t>
  </si>
  <si>
    <t>SUB-TOTAL B-2</t>
  </si>
  <si>
    <t>B-3</t>
  </si>
  <si>
    <t>CASETA DE CLORACIÓN</t>
  </si>
  <si>
    <t>Replanteo (inc. charrancha)</t>
  </si>
  <si>
    <t>MOVIMIENTO DE TIERRRA:</t>
  </si>
  <si>
    <t xml:space="preserve">Relleno de reposición compactado  a mano </t>
  </si>
  <si>
    <t>Suministro y compactación material para relleno en interior de caseta</t>
  </si>
  <si>
    <r>
      <t>HORMIGON ARMADO ( F</t>
    </r>
    <r>
      <rPr>
        <b/>
        <sz val="10"/>
        <rFont val="Calibri"/>
        <family val="2"/>
      </rPr>
      <t>´</t>
    </r>
    <r>
      <rPr>
        <b/>
        <sz val="10"/>
        <rFont val="Arial"/>
        <family val="2"/>
      </rPr>
      <t>C=210 KG/cM² ) EN :</t>
    </r>
  </si>
  <si>
    <r>
      <t xml:space="preserve">Zapata de Muro ( 0.45 x 0.25 ) - 0.85 qq/m³  </t>
    </r>
    <r>
      <rPr>
        <sz val="10"/>
        <rFont val="Arial"/>
        <family val="2"/>
      </rPr>
      <t>( F´C=180 KG/cM² )</t>
    </r>
  </si>
  <si>
    <r>
      <t>M</t>
    </r>
    <r>
      <rPr>
        <sz val="10"/>
        <rFont val="Calibri"/>
        <family val="2"/>
      </rPr>
      <t>³</t>
    </r>
  </si>
  <si>
    <t>Zapata de Columnas (1.20x1.20),e= 0.30-1.17 qq/m³   ( F´C=180 KG/cM² )</t>
  </si>
  <si>
    <t>Columnas C1 ( 0.30 x 0.30 ) (6u)  - 4.16 qq/m³</t>
  </si>
  <si>
    <t>Viga  de Amarre BNP (0.20 x 0.15 ) - 3.70 qq/m³</t>
  </si>
  <si>
    <t>Viga de Amarre  V1 (0.30 x 0.30 ) - 3.50 qq/m³</t>
  </si>
  <si>
    <t>Viga de Amarre  V2 (0.30 x 0.30 ) - 6.65 qq/m³</t>
  </si>
  <si>
    <t>Losa de Fondo 0.10 c/malla electrosoldada</t>
  </si>
  <si>
    <t>Losa de Techo  e=0.12 - 2.12 qq/m³</t>
  </si>
  <si>
    <t>MURO DE BLOCK</t>
  </si>
  <si>
    <t>Muro de bloques 6"  ( 3/8"@0.60 ) B.N.P</t>
  </si>
  <si>
    <t>Muro de bloques 6"  ( 3/8"@0.60 ) S.N.P</t>
  </si>
  <si>
    <t>TERMINACIÓN DE SUPERFICIE:</t>
  </si>
  <si>
    <t>Pañete en techo ( inc. vuelo )</t>
  </si>
  <si>
    <r>
      <t>M</t>
    </r>
    <r>
      <rPr>
        <sz val="10"/>
        <rFont val="Calibri"/>
        <family val="2"/>
      </rPr>
      <t>²</t>
    </r>
  </si>
  <si>
    <t>Fino de techo</t>
  </si>
  <si>
    <t>Sabaleta</t>
  </si>
  <si>
    <t xml:space="preserve">Desagüe de techo  Ø3" PVC </t>
  </si>
  <si>
    <t>INSTALACIÓN DE VIGA RIEL EN TECHO:</t>
  </si>
  <si>
    <t>Viga W 8x21 H.N., L=30 Pies</t>
  </si>
  <si>
    <t>Lb</t>
  </si>
  <si>
    <t>Angular 3/8'x5"x5" H.N.</t>
  </si>
  <si>
    <t>Pernos expansivos 3/4"x4" (INC. TUERCA)</t>
  </si>
  <si>
    <t>Tornillos ( A325 ) 3/4"x 1½"  (INC. TUERCA)</t>
  </si>
  <si>
    <t>Troley Mecánico  P/diferencial de 3 TON</t>
  </si>
  <si>
    <t>Mano de Obra</t>
  </si>
  <si>
    <t>INSTALACIÓN ELÉCTRICA:</t>
  </si>
  <si>
    <t>Salida Cenitales</t>
  </si>
  <si>
    <t>Salida Interruptores Doble</t>
  </si>
  <si>
    <t>Salida Tomacorriente 120 V doble</t>
  </si>
  <si>
    <t>Entrada Eléctrica ( Panel de Distribución de 2/4" circuitos )</t>
  </si>
  <si>
    <t>SISTEMA DE CLORACIÓN:</t>
  </si>
  <si>
    <t>Dosificador de Cloro aplicación por solución con rango  de 0-150 Lb. /día (inc. Inyector de Cloro y Regulador de Flujo y Cabezal)</t>
  </si>
  <si>
    <t>Cilindro de Cloro 2,000 Lb, (lleno)</t>
  </si>
  <si>
    <t>Filtro de Cloro</t>
  </si>
  <si>
    <t>Manómetro en Glicerina</t>
  </si>
  <si>
    <t>Válvula de Globo PVC Ø1"</t>
  </si>
  <si>
    <t>Soporte Manifold, en GRP.</t>
  </si>
  <si>
    <t>Manifold conducción cloro gas, ( Tubería Ø1" PVC SCH-80)</t>
  </si>
  <si>
    <t>Bomba Dosificadora 2 H.P tipo Booster</t>
  </si>
  <si>
    <t>Diferencial manual de 2.00 Ton (10 pies alzada )</t>
  </si>
  <si>
    <t>Riel en piso para rodaje de Cilindros ( angular 1/4"x3"x3") H.N, L=40 pies</t>
  </si>
  <si>
    <t>Balanza electrónica para pesaje de cilindros</t>
  </si>
  <si>
    <t>Rodillos de gomas ( para apoyo de cilindro )</t>
  </si>
  <si>
    <t>Mano de obra</t>
  </si>
  <si>
    <t>TUBERÍAS Y PIEZAS</t>
  </si>
  <si>
    <t>Excavación material compacto a mano</t>
  </si>
  <si>
    <t>Asiento de arena</t>
  </si>
  <si>
    <t>M³s</t>
  </si>
  <si>
    <t>Relleno compactado  a mano con material producto de excavación</t>
  </si>
  <si>
    <t xml:space="preserve">Bote de material con camión d= 5 km (incluye esparcimiento en botadero) </t>
  </si>
  <si>
    <t xml:space="preserve">Tubería ø3/4"  PVC (SCH-40)  </t>
  </si>
  <si>
    <t>Codo 3/4" x 90º  PVC  SHC-40</t>
  </si>
  <si>
    <t xml:space="preserve">Mano de obra </t>
  </si>
  <si>
    <t>SUB-TOTAL B-3</t>
  </si>
  <si>
    <t>B-4</t>
  </si>
  <si>
    <t>CUARTO DE CONTROL</t>
  </si>
  <si>
    <t>MOVIMIENTO  DE TIERRA</t>
  </si>
  <si>
    <r>
      <t>HORMIGON ARMADO  F'c= 210 KG/CM</t>
    </r>
    <r>
      <rPr>
        <b/>
        <vertAlign val="superscript"/>
        <sz val="10"/>
        <rFont val="Arial"/>
        <family val="2"/>
      </rPr>
      <t xml:space="preserve">2 </t>
    </r>
    <r>
      <rPr>
        <b/>
        <sz val="10"/>
        <rFont val="Arial"/>
        <family val="2"/>
      </rPr>
      <t>EN :</t>
    </r>
  </si>
  <si>
    <r>
      <t>Zapata de muro - 0.79 qq/m</t>
    </r>
    <r>
      <rPr>
        <vertAlign val="superscript"/>
        <sz val="11"/>
        <rFont val="Arial"/>
        <family val="2"/>
      </rPr>
      <t>3</t>
    </r>
  </si>
  <si>
    <r>
      <t>Zapata de Columnas Z1- 2.33 qq/m</t>
    </r>
    <r>
      <rPr>
        <vertAlign val="superscript"/>
        <sz val="11"/>
        <rFont val="Arial"/>
        <family val="2"/>
      </rPr>
      <t>3</t>
    </r>
  </si>
  <si>
    <r>
      <t>Columna 0.30 x 0.30 m  4.16 qq/m</t>
    </r>
    <r>
      <rPr>
        <vertAlign val="superscript"/>
        <sz val="11"/>
        <rFont val="Arial"/>
        <family val="2"/>
      </rPr>
      <t>3</t>
    </r>
  </si>
  <si>
    <r>
      <t>Viga B.N.P  0.20 x 0.20 m  2.95 qq/m</t>
    </r>
    <r>
      <rPr>
        <vertAlign val="superscript"/>
        <sz val="11"/>
        <rFont val="Arial"/>
        <family val="2"/>
      </rPr>
      <t>3</t>
    </r>
  </si>
  <si>
    <r>
      <t>Viga V1  0.40 x 0.25 m  4.32 qq/m</t>
    </r>
    <r>
      <rPr>
        <vertAlign val="superscript"/>
        <sz val="11"/>
        <rFont val="Arial"/>
        <family val="2"/>
      </rPr>
      <t>3</t>
    </r>
  </si>
  <si>
    <r>
      <t>Dintel 0.20 x 0.20 m  5.00 qq/m</t>
    </r>
    <r>
      <rPr>
        <vertAlign val="superscript"/>
        <sz val="11"/>
        <rFont val="Arial"/>
        <family val="2"/>
      </rPr>
      <t>3</t>
    </r>
  </si>
  <si>
    <r>
      <t>Losa de techo  e=0.12 m  2.12 qq/m</t>
    </r>
    <r>
      <rPr>
        <vertAlign val="superscript"/>
        <sz val="11"/>
        <rFont val="Arial"/>
        <family val="2"/>
      </rPr>
      <t>3</t>
    </r>
  </si>
  <si>
    <t>Piso c/malla electrosoldada (Inc. pulido)</t>
  </si>
  <si>
    <t>MURO DE BLOQUES:</t>
  </si>
  <si>
    <t>De 8" B.N.P Ø3/8 @ 0.60 m</t>
  </si>
  <si>
    <t>De 8" S.N.P Ø3/8" @ 0.60 m</t>
  </si>
  <si>
    <t>Calados</t>
  </si>
  <si>
    <t>Pañete interior</t>
  </si>
  <si>
    <t>Pintura acrílica (incluye base blanca)</t>
  </si>
  <si>
    <t>Piso H.S. pulido</t>
  </si>
  <si>
    <t>Cantos y Mochetas</t>
  </si>
  <si>
    <t>Desagüe de techo  Ø3" PVC SDR-26</t>
  </si>
  <si>
    <t>Puerta metálica (2.10 X 1.50) M</t>
  </si>
  <si>
    <t>Ventana de aluminio</t>
  </si>
  <si>
    <t>Salida Panel de Distribución de 2/4 espacio  c/breakers</t>
  </si>
  <si>
    <t>Salidas cenitales 110V</t>
  </si>
  <si>
    <t>Salidas interruptor sencillo</t>
  </si>
  <si>
    <t>Salidas tomacorriente doble 120V</t>
  </si>
  <si>
    <t>SUB-TOTAL B-4</t>
  </si>
  <si>
    <t>B-5</t>
  </si>
  <si>
    <t>CASA DE OPERADOR (3 HABITACIONES)</t>
  </si>
  <si>
    <t>Excavación mat. No clasificado a mano</t>
  </si>
  <si>
    <t>Bote de material con camión (dist.=5.0km) incluye esparcimiento</t>
  </si>
  <si>
    <r>
      <t>HORMIGÓN ARMADO F'c=210 KG/CM</t>
    </r>
    <r>
      <rPr>
        <b/>
        <vertAlign val="superscript"/>
        <sz val="11"/>
        <rFont val="Arial"/>
        <family val="2"/>
      </rPr>
      <t>2</t>
    </r>
    <r>
      <rPr>
        <b/>
        <sz val="11"/>
        <rFont val="Arial"/>
        <family val="2"/>
      </rPr>
      <t xml:space="preserve"> EN: </t>
    </r>
  </si>
  <si>
    <r>
      <t>Zapata de muros- 0.50 qq/m</t>
    </r>
    <r>
      <rPr>
        <vertAlign val="superscript"/>
        <sz val="11"/>
        <rFont val="Arial"/>
        <family val="2"/>
      </rPr>
      <t>3</t>
    </r>
    <r>
      <rPr>
        <sz val="11"/>
        <rFont val="Arial"/>
        <family val="2"/>
      </rPr>
      <t xml:space="preserve">    (</t>
    </r>
    <r>
      <rPr>
        <sz val="10"/>
        <rFont val="Arial"/>
        <family val="2"/>
      </rPr>
      <t>F'c= 180 KG/CM2)</t>
    </r>
  </si>
  <si>
    <r>
      <t>Dintel (0.15 x 0.20)m -5.2 qq/m</t>
    </r>
    <r>
      <rPr>
        <vertAlign val="superscript"/>
        <sz val="11"/>
        <rFont val="Arial"/>
        <family val="2"/>
      </rPr>
      <t>3</t>
    </r>
  </si>
  <si>
    <r>
      <t>Losa de techo 0.10m-1.71qq/m</t>
    </r>
    <r>
      <rPr>
        <vertAlign val="superscript"/>
        <sz val="11"/>
        <rFont val="Arial"/>
        <family val="2"/>
      </rPr>
      <t>3</t>
    </r>
  </si>
  <si>
    <r>
      <t>Dado de apoyo (0.15 x 0.30 x 0.40)m-2.67qq/m</t>
    </r>
    <r>
      <rPr>
        <vertAlign val="superscript"/>
        <sz val="11"/>
        <rFont val="Arial"/>
        <family val="2"/>
      </rPr>
      <t>3</t>
    </r>
  </si>
  <si>
    <t>MUROS DE BLOQUES</t>
  </si>
  <si>
    <t xml:space="preserve">Bloques de 6" BNP </t>
  </si>
  <si>
    <t>Bloques de 6" SNP</t>
  </si>
  <si>
    <t xml:space="preserve">Bloques de 4" </t>
  </si>
  <si>
    <t>TERMINACIÓN  DE SUPERFICIE</t>
  </si>
  <si>
    <t>Pañete</t>
  </si>
  <si>
    <t>Piso H.S. Pulido</t>
  </si>
  <si>
    <t>Piso granito corriente</t>
  </si>
  <si>
    <t xml:space="preserve">Zócalos </t>
  </si>
  <si>
    <t>Acera perimetral 1.00 m</t>
  </si>
  <si>
    <t>Pintura</t>
  </si>
  <si>
    <t>Sabaleta en techo</t>
  </si>
  <si>
    <t>PORTAJE</t>
  </si>
  <si>
    <t>VENTANA</t>
  </si>
  <si>
    <t>MUEBLES DE COCINA (En MDF hidrófugo laqueado color blanco, incluye herrajes , suministro e instalacion)</t>
  </si>
  <si>
    <t>Gabinetes de piso con tope de granito natural económico incluido</t>
  </si>
  <si>
    <t>Gabinetes de pared</t>
  </si>
  <si>
    <t>Salidas cenitales con abanico de techo</t>
  </si>
  <si>
    <t>Salidas cenitales</t>
  </si>
  <si>
    <t>Salidas tomacorriente doble 120v</t>
  </si>
  <si>
    <t>Salidas interruptor doble</t>
  </si>
  <si>
    <t>Salidas Panel de distrib. De 6/12 espacio  c/breakers</t>
  </si>
  <si>
    <t>SUMINISTRO E INSTALACIÓN SANITARIA</t>
  </si>
  <si>
    <t>Pileta bañera</t>
  </si>
  <si>
    <t>Barra para cortina</t>
  </si>
  <si>
    <t>Ducha</t>
  </si>
  <si>
    <t>Desagüe de piso</t>
  </si>
  <si>
    <t>Desagüe de techo en tubería de Ø3 PVC</t>
  </si>
  <si>
    <t>Fregadero sencillo Inoxidable</t>
  </si>
  <si>
    <t>Trampa de grasa</t>
  </si>
  <si>
    <t>Tuberías y piezas</t>
  </si>
  <si>
    <t>Tinaco de 250 Gls</t>
  </si>
  <si>
    <t xml:space="preserve">SUMINISTRO AGUA POTABLE </t>
  </si>
  <si>
    <t>SUMINISTRO TUBERÍA</t>
  </si>
  <si>
    <t>11.4.1</t>
  </si>
  <si>
    <t>Tubería PVC ø1" x 19' SCH-40</t>
  </si>
  <si>
    <t>11.5.1</t>
  </si>
  <si>
    <t>11.5.2</t>
  </si>
  <si>
    <t>Codo ø1" x 45° PVC SCH-40</t>
  </si>
  <si>
    <t>11.5.3</t>
  </si>
  <si>
    <t>Tee ø1" PVC  SCH-40</t>
  </si>
  <si>
    <t>11.5.4</t>
  </si>
  <si>
    <t>11.6.1</t>
  </si>
  <si>
    <t>11.6.2</t>
  </si>
  <si>
    <t>11.6.3</t>
  </si>
  <si>
    <t>11.6.3.1</t>
  </si>
  <si>
    <t>Tubería PVC ø1.1/2" x 19' SCH-41 + 3% perdida</t>
  </si>
  <si>
    <t>11.6.3.2</t>
  </si>
  <si>
    <t>Tubería PVC ø2" x 19' SCH-41 + 3% perdida</t>
  </si>
  <si>
    <t>11.6.3.3</t>
  </si>
  <si>
    <t>Tubería PVC ø4" x 19' SCH-41 + 4% perdida</t>
  </si>
  <si>
    <t>11.6.4</t>
  </si>
  <si>
    <t>11.6.4.1</t>
  </si>
  <si>
    <t xml:space="preserve">Tubería PVC ø1.1/2" x 19' SCH-41 </t>
  </si>
  <si>
    <t>11.6.4.2</t>
  </si>
  <si>
    <t xml:space="preserve">Tubería PVC ø2" x 19' SCH-41 </t>
  </si>
  <si>
    <t>11.6.4.4</t>
  </si>
  <si>
    <t xml:space="preserve">Tubería PVC ø4" x 19' SCH-41 </t>
  </si>
  <si>
    <t>11.6.5</t>
  </si>
  <si>
    <t>11.6.5.1</t>
  </si>
  <si>
    <t>Codo ø1.1/2" x 90° PVC  drenaje</t>
  </si>
  <si>
    <t>11.6.5.2</t>
  </si>
  <si>
    <t>Codo ø2" x 90° PVC  drenaje</t>
  </si>
  <si>
    <t>11.6.5.3</t>
  </si>
  <si>
    <t>Codo ø4" x 90° PVC  drenaje</t>
  </si>
  <si>
    <t>11.6.5.4</t>
  </si>
  <si>
    <t>Yee ø4" x ø2" PVC  drenaje</t>
  </si>
  <si>
    <t>11.6.5.5</t>
  </si>
  <si>
    <t xml:space="preserve">Mano de obra colocación de Piezas </t>
  </si>
  <si>
    <t>Cámara de Inspección (0.70 x 0.70)m  (según detalle)</t>
  </si>
  <si>
    <t>SISTEMA DEPURADOR DE AGUAS RESIDUALES</t>
  </si>
  <si>
    <t>12.2.1</t>
  </si>
  <si>
    <t>12.2.2</t>
  </si>
  <si>
    <t>12.2.3</t>
  </si>
  <si>
    <t>HORMIGÓN ARMADO  210 KG/CM2 EN:</t>
  </si>
  <si>
    <t>12.3.1</t>
  </si>
  <si>
    <t>Losa de Fondo 0.25 -0.79 qq/m3</t>
  </si>
  <si>
    <t>12.3.2</t>
  </si>
  <si>
    <t>Viga 0.30 x 0.20 -2.25 qq/m3</t>
  </si>
  <si>
    <t>12.3.3</t>
  </si>
  <si>
    <t>Losa de Techo 0.12-2.23 qq/m3</t>
  </si>
  <si>
    <t>MAMPOSTERÍA</t>
  </si>
  <si>
    <t>12.4.1</t>
  </si>
  <si>
    <t>Muros 8" de Bloques BNP</t>
  </si>
  <si>
    <t>12.5.1</t>
  </si>
  <si>
    <t>Pañete Interior</t>
  </si>
  <si>
    <t>12.5.2</t>
  </si>
  <si>
    <t>12.5.3</t>
  </si>
  <si>
    <t>Sabaleta de piso</t>
  </si>
  <si>
    <t>12.5.4</t>
  </si>
  <si>
    <t>12.5.5</t>
  </si>
  <si>
    <t>Fino de Techo</t>
  </si>
  <si>
    <t>MATERIAL DE FILTRO BIOLÓGICO:</t>
  </si>
  <si>
    <t>12.6.1</t>
  </si>
  <si>
    <t xml:space="preserve">Grava de Ø2" @ 3" </t>
  </si>
  <si>
    <t>12.6.2</t>
  </si>
  <si>
    <t xml:space="preserve">Grava de Ø1" @ 2" </t>
  </si>
  <si>
    <t>Tapas selladas H.S. (0.70x0.70)m</t>
  </si>
  <si>
    <t>Pozo Filtrante Ø8" (según detalle)</t>
  </si>
  <si>
    <t>SUB-TOTAL B-5</t>
  </si>
  <si>
    <t>B-6</t>
  </si>
  <si>
    <t xml:space="preserve">CASETA  DE BOMBAS </t>
  </si>
  <si>
    <t>Excavación material  a mano</t>
  </si>
  <si>
    <t>Bote de material  c/camión,  distancia de 5Km (incluye esparcimiento en botadero)</t>
  </si>
  <si>
    <r>
      <t>HORMIGÓN ARMADO  210 KG/CM</t>
    </r>
    <r>
      <rPr>
        <b/>
        <vertAlign val="superscript"/>
        <sz val="11"/>
        <rFont val="Arial"/>
        <family val="2"/>
      </rPr>
      <t>2</t>
    </r>
    <r>
      <rPr>
        <b/>
        <sz val="11"/>
        <rFont val="Arial"/>
        <family val="2"/>
      </rPr>
      <t xml:space="preserve"> EN:</t>
    </r>
  </si>
  <si>
    <r>
      <t>Zapata Muro  0.88 qq/m</t>
    </r>
    <r>
      <rPr>
        <vertAlign val="superscript"/>
        <sz val="11"/>
        <rFont val="Arial"/>
        <family val="2"/>
      </rPr>
      <t>3</t>
    </r>
    <r>
      <rPr>
        <sz val="11"/>
        <rFont val="Arial"/>
        <family val="2"/>
      </rPr>
      <t xml:space="preserve"> </t>
    </r>
  </si>
  <si>
    <r>
      <t>Zapata de Columna C1 2.33 qq/m</t>
    </r>
    <r>
      <rPr>
        <vertAlign val="superscript"/>
        <sz val="11"/>
        <rFont val="Arial"/>
        <family val="2"/>
      </rPr>
      <t xml:space="preserve">3  </t>
    </r>
  </si>
  <si>
    <r>
      <t>Viga Amarre BNP (0.20 x 0.20 )m-  2.93 qq/m</t>
    </r>
    <r>
      <rPr>
        <vertAlign val="superscript"/>
        <sz val="11"/>
        <rFont val="Arial"/>
        <family val="2"/>
      </rPr>
      <t>3</t>
    </r>
  </si>
  <si>
    <r>
      <t>Columna (0.30 x 0.30 )m-  4.11qq/m</t>
    </r>
    <r>
      <rPr>
        <vertAlign val="superscript"/>
        <sz val="11"/>
        <rFont val="Arial"/>
        <family val="2"/>
      </rPr>
      <t>3</t>
    </r>
  </si>
  <si>
    <r>
      <t>Viga Amarre SNP ( 0.30 x 0.30 )m-  3.78 qq/m</t>
    </r>
    <r>
      <rPr>
        <vertAlign val="superscript"/>
        <sz val="11"/>
        <rFont val="Arial"/>
        <family val="2"/>
      </rPr>
      <t>3</t>
    </r>
  </si>
  <si>
    <r>
      <t>Losa de Techo  e=0.15- 1.56 qq/m</t>
    </r>
    <r>
      <rPr>
        <vertAlign val="superscript"/>
        <sz val="11"/>
        <rFont val="Arial"/>
        <family val="2"/>
      </rPr>
      <t>3</t>
    </r>
  </si>
  <si>
    <t xml:space="preserve">Base H.S. P/Sopladores e = 0.15 , (2.00 x 0.70)  m </t>
  </si>
  <si>
    <t>MURO DE BLOQUES</t>
  </si>
  <si>
    <t>De 8'' B.N.P @0.60 m</t>
  </si>
  <si>
    <t>De 8'' S.N.P @0.60 m</t>
  </si>
  <si>
    <t xml:space="preserve">Fino losa de techo  </t>
  </si>
  <si>
    <t>Pintura acrílica (incluye Base Blanca)</t>
  </si>
  <si>
    <t>Acera perimetral 0.60 M</t>
  </si>
  <si>
    <t>INSTALACIONES (SUMINISTRO Y COLOCACIÓN)</t>
  </si>
  <si>
    <t>Puerta doble de tola (2.70 x 2.00)m espesor =1/4"</t>
  </si>
  <si>
    <t>Ventana Salomónicas de aluminio</t>
  </si>
  <si>
    <t xml:space="preserve">Desagüe de techo  de Ø3" PVC </t>
  </si>
  <si>
    <t>ELÉCTRICA</t>
  </si>
  <si>
    <t>Salidas luces cenitales en PVC</t>
  </si>
  <si>
    <t>Salida interruptores sencillo</t>
  </si>
  <si>
    <t>Salida toma corriente doble 120V  PVC</t>
  </si>
  <si>
    <t>SUMINISTRO E INSTALACIÓN DE EQUIPOS, TUBERÍAS Y PIEZAS:</t>
  </si>
  <si>
    <t xml:space="preserve">Bomba 2 HP para llenado de Tina y Sistema de limpieza </t>
  </si>
  <si>
    <t>Bomba de Servicio 1 HP</t>
  </si>
  <si>
    <t>Tanque Hidroneumático en Fibra, capacidad 75 GLS.</t>
  </si>
  <si>
    <t>Tubería  Ø2" PVC SCH-40</t>
  </si>
  <si>
    <t>Codo 2"x90ᵒ PVC SCH-40</t>
  </si>
  <si>
    <t>Codo 2"x45ᵒ PVC SCH-40</t>
  </si>
  <si>
    <t>Tee 2"x2" PVC SCH-40</t>
  </si>
  <si>
    <t>Yee 2"x2" PVC SCH-40</t>
  </si>
  <si>
    <t>Válvula de Paso 2"</t>
  </si>
  <si>
    <t xml:space="preserve">Adaptador Ø2"  </t>
  </si>
  <si>
    <t>Manguera de 5/8"x75'</t>
  </si>
  <si>
    <t>Movimiento de tierra p/tuberías</t>
  </si>
  <si>
    <t xml:space="preserve">Mano de obra instalación </t>
  </si>
  <si>
    <t>Logo y  letrero de INAPA</t>
  </si>
  <si>
    <t>SUB-TOTAL B-6</t>
  </si>
  <si>
    <t>B-7</t>
  </si>
  <si>
    <t>SISTEMA DE TRATAMIENTO LODOS</t>
  </si>
  <si>
    <t xml:space="preserve">LECHO DE SECADO </t>
  </si>
  <si>
    <t>1.1.1</t>
  </si>
  <si>
    <t>Excavación  material con equipo</t>
  </si>
  <si>
    <t>1.1.2</t>
  </si>
  <si>
    <t>Relleno de Reposición Compactado</t>
  </si>
  <si>
    <t>1.1.3</t>
  </si>
  <si>
    <r>
      <t>HORMIGÓN ARMADO F'c= 280 KG/CM</t>
    </r>
    <r>
      <rPr>
        <b/>
        <vertAlign val="superscript"/>
        <sz val="11"/>
        <rFont val="Arial"/>
        <family val="2"/>
      </rPr>
      <t>2</t>
    </r>
    <r>
      <rPr>
        <b/>
        <sz val="11"/>
        <rFont val="Arial"/>
        <family val="2"/>
      </rPr>
      <t xml:space="preserve"> EN: </t>
    </r>
  </si>
  <si>
    <t>1.2.1</t>
  </si>
  <si>
    <r>
      <t>Muros de 0.25 m  1.60 qq/m</t>
    </r>
    <r>
      <rPr>
        <vertAlign val="superscript"/>
        <sz val="11"/>
        <rFont val="Arial"/>
        <family val="2"/>
      </rPr>
      <t>3</t>
    </r>
  </si>
  <si>
    <t>1.2.2</t>
  </si>
  <si>
    <r>
      <t>Muros de 0.25 m  2.60 qq/m</t>
    </r>
    <r>
      <rPr>
        <vertAlign val="superscript"/>
        <sz val="11"/>
        <rFont val="Arial"/>
        <family val="2"/>
      </rPr>
      <t>3</t>
    </r>
  </si>
  <si>
    <t>1.2.3</t>
  </si>
  <si>
    <r>
      <t>Losa de fondo 0.30 m  1.60 qq/m</t>
    </r>
    <r>
      <rPr>
        <vertAlign val="superscript"/>
        <sz val="11"/>
        <rFont val="Arial"/>
        <family val="2"/>
      </rPr>
      <t>3</t>
    </r>
  </si>
  <si>
    <t>1.2.4</t>
  </si>
  <si>
    <r>
      <t>Losa  0.20 m 1.00 qq/m</t>
    </r>
    <r>
      <rPr>
        <vertAlign val="superscript"/>
        <sz val="11"/>
        <rFont val="Arial"/>
        <family val="2"/>
      </rPr>
      <t>3</t>
    </r>
  </si>
  <si>
    <t>1.3.1</t>
  </si>
  <si>
    <t>1.3.2</t>
  </si>
  <si>
    <t>1.3.3</t>
  </si>
  <si>
    <t>Fino losa de fondo</t>
  </si>
  <si>
    <t>1.3.4</t>
  </si>
  <si>
    <t xml:space="preserve">DESARENADOR </t>
  </si>
  <si>
    <t xml:space="preserve">Compactado mecánica de relleno </t>
  </si>
  <si>
    <t>2.1.3</t>
  </si>
  <si>
    <r>
      <t>HORMIGÓN ARMADO   F'c= 280 KG/CM</t>
    </r>
    <r>
      <rPr>
        <b/>
        <vertAlign val="superscript"/>
        <sz val="11"/>
        <rFont val="Arial"/>
        <family val="2"/>
      </rPr>
      <t>2</t>
    </r>
    <r>
      <rPr>
        <b/>
        <sz val="11"/>
        <rFont val="Arial"/>
        <family val="2"/>
      </rPr>
      <t xml:space="preserve"> EN:</t>
    </r>
  </si>
  <si>
    <t>2.2.1</t>
  </si>
  <si>
    <t>Zapatas de Muros de 0.25 m</t>
  </si>
  <si>
    <t>2.2.2</t>
  </si>
  <si>
    <r>
      <t>Muros de 0.25 m  2.27 qq/m</t>
    </r>
    <r>
      <rPr>
        <vertAlign val="superscript"/>
        <sz val="11"/>
        <rFont val="Arial"/>
        <family val="2"/>
      </rPr>
      <t>3</t>
    </r>
  </si>
  <si>
    <t>2.2.3</t>
  </si>
  <si>
    <r>
      <t>Muros de 0.25 m  1.90 qq/m</t>
    </r>
    <r>
      <rPr>
        <vertAlign val="superscript"/>
        <sz val="11"/>
        <rFont val="Arial"/>
        <family val="2"/>
      </rPr>
      <t>3</t>
    </r>
  </si>
  <si>
    <t>2.2.4</t>
  </si>
  <si>
    <r>
      <t>Losa de fondo 0.30 m  1.80 qq/m</t>
    </r>
    <r>
      <rPr>
        <vertAlign val="superscript"/>
        <sz val="11"/>
        <rFont val="Arial"/>
        <family val="2"/>
      </rPr>
      <t>3</t>
    </r>
  </si>
  <si>
    <t>2.2.5</t>
  </si>
  <si>
    <t>2.3.1</t>
  </si>
  <si>
    <t>2.3.2</t>
  </si>
  <si>
    <t>2.3.3</t>
  </si>
  <si>
    <t>2.3.4</t>
  </si>
  <si>
    <t>SUB-TOTAL B-7</t>
  </si>
  <si>
    <t>B-8</t>
  </si>
  <si>
    <t>DESAGÜE DE  LODOS, DRENAJE PLUVIAL Y DESAGUE EXTERIOR DE LA PLANTA</t>
  </si>
  <si>
    <t xml:space="preserve">Excavación a mano </t>
  </si>
  <si>
    <t>Relleno compactado con  material de excavación.</t>
  </si>
  <si>
    <t>Suministro y colocación asiento de arena, H=0.10m</t>
  </si>
  <si>
    <t>M³E</t>
  </si>
  <si>
    <t>SUMINISTRO TUBERÍA:</t>
  </si>
  <si>
    <t>Tubería acero ø12" SCH-40 C/protección anticorrosiva</t>
  </si>
  <si>
    <t>Tubería acero ø8" SCH-40 C/protección anticorrosiva</t>
  </si>
  <si>
    <t>Tubería PVC ø12" SDR-26 c/J.G.+ 4% perdida</t>
  </si>
  <si>
    <t>Tubería PVC ø8" SDR-26 c/J.G. +4% perdida</t>
  </si>
  <si>
    <t>COLOCACIÓN TUBERÍA :</t>
  </si>
  <si>
    <t xml:space="preserve">Tubería acero ø12" SCH-40 </t>
  </si>
  <si>
    <t>Tubería acero ø8" SCH-40</t>
  </si>
  <si>
    <t xml:space="preserve">Tubería PVC ø12" SDR-26 c/J.G. </t>
  </si>
  <si>
    <t>Tubería PVC ø8" SDR-26 c/J.G.</t>
  </si>
  <si>
    <t xml:space="preserve">SUMINISTRO E INSTALACIÓN VÁLVULAS Y PIEZAS ESPECIALES: </t>
  </si>
  <si>
    <t>Válvula Compuerta ø12" platillada (Incluye Niple acople)</t>
  </si>
  <si>
    <t>Válvula Compuerta ø8" platillada ((Incluye Niple acople)</t>
  </si>
  <si>
    <t>Codo ø12" x 90° acero SCH-40 C/protección anticorrosiva</t>
  </si>
  <si>
    <t>Codo ø12" x 45° acero SCH-40 C/protección anticorrosiva</t>
  </si>
  <si>
    <t>Tee ø12" x ø8" acero SCH-40 C/protección anticorrosiva</t>
  </si>
  <si>
    <t>Yee ø12" x ø12" acero SCH-40 C/protección anticorrosiva</t>
  </si>
  <si>
    <t xml:space="preserve">Junta mecánica tipo Dresser ø12" </t>
  </si>
  <si>
    <t xml:space="preserve">Junta mecánica tipo Dresser ø8" </t>
  </si>
  <si>
    <t>Codo ø12" x 90° PVC drenaje</t>
  </si>
  <si>
    <t>Codo ø12" x 45° PVC drenaje</t>
  </si>
  <si>
    <t>Codo ø8" x 45° PVC drenaje</t>
  </si>
  <si>
    <t>Yee ø12" x ø8" PVC drenaje</t>
  </si>
  <si>
    <t>Yee ø8" x ø8" PVC drenaje</t>
  </si>
  <si>
    <t>Reducción ø12" x ø8" c/protección anticorrosiva</t>
  </si>
  <si>
    <t>Registro 2.00mx 3.50m (según detalle)</t>
  </si>
  <si>
    <t>Registro  1.5m x 1.5m. (según detalle)</t>
  </si>
  <si>
    <t>Registro  1.0m x 1.0m. (según detalle)</t>
  </si>
  <si>
    <t>Mano de obra piezas de PVC</t>
  </si>
  <si>
    <t>REGISTROS DE H.A PREFABRICADOS DE D=1.20 M (SEGÚN DISEÑO)</t>
  </si>
  <si>
    <t>Registro  H=1.50 m</t>
  </si>
  <si>
    <t xml:space="preserve">Registro H= 2.50 m </t>
  </si>
  <si>
    <t xml:space="preserve">Registro  H=3.00 m </t>
  </si>
  <si>
    <t xml:space="preserve">Registro  H=3.50 m </t>
  </si>
  <si>
    <t>Registro H=5.00 m</t>
  </si>
  <si>
    <t xml:space="preserve">Registro H=5.50 m </t>
  </si>
  <si>
    <t>IMBORNALES</t>
  </si>
  <si>
    <t>Imbornal de 1 parrilla sin filtrante c/ muros de bloques</t>
  </si>
  <si>
    <t>SUB-TOTAL B-8</t>
  </si>
  <si>
    <t>B-9</t>
  </si>
  <si>
    <t>ÁREA EXTERIOR</t>
  </si>
  <si>
    <t>PAVIMENTO</t>
  </si>
  <si>
    <t>Suministro material de mina</t>
  </si>
  <si>
    <t>Regado Perfilado y Nivelado c/equipo</t>
  </si>
  <si>
    <t>Relleno compactado c/equipo en capa de 0.20m. De espesor</t>
  </si>
  <si>
    <t xml:space="preserve">Imprimación Sencilla </t>
  </si>
  <si>
    <t xml:space="preserve">Colocación carpeta  Asfáltica 2" </t>
  </si>
  <si>
    <t>Transporte de Asfalto, distancia aproximada de 75 km</t>
  </si>
  <si>
    <t>M³/km</t>
  </si>
  <si>
    <t xml:space="preserve"> Embellecimiento con gravilla </t>
  </si>
  <si>
    <t>Contén</t>
  </si>
  <si>
    <t xml:space="preserve">Encache 0.20 m </t>
  </si>
  <si>
    <t>Canaleta encachada en 10cm</t>
  </si>
  <si>
    <t xml:space="preserve">Ornamentación :Palma Enana (10 Ud), Arbusto con flores(10Ud), Flor de Jamaica (10 Ud) </t>
  </si>
  <si>
    <t>SUBTOTAL B-9</t>
  </si>
  <si>
    <t>B-10</t>
  </si>
  <si>
    <t>ELECTRIFICACIÓN</t>
  </si>
  <si>
    <t>ILUMINACIÓN PERIFÉRICA ( LUCES EXTERIORES )</t>
  </si>
  <si>
    <t xml:space="preserve">Postes H.A. V, 30´ 300 DAM </t>
  </si>
  <si>
    <t>Suministro e instalación de lámpara H.P.S tipo Cobra /250 W, 220 V</t>
  </si>
  <si>
    <t>Alimentador eléctrico para iluminación con alambre de vinil no. 8/2</t>
  </si>
  <si>
    <t>ELECTRIFICACIÓN PRIMARIA :</t>
  </si>
  <si>
    <t>Postes en H.A.,V 40´ 800 DAM</t>
  </si>
  <si>
    <t>Postes en H.A.,V 40´ 500 DAM</t>
  </si>
  <si>
    <t>Alambre  AAAC No. 2/0</t>
  </si>
  <si>
    <t>Estructura MT-101</t>
  </si>
  <si>
    <t>Estructura MT-102</t>
  </si>
  <si>
    <t>Estructura MT-104</t>
  </si>
  <si>
    <t>Estructura TR-105</t>
  </si>
  <si>
    <t>Estructura F2-BT</t>
  </si>
  <si>
    <t>Estructura AL-BT</t>
  </si>
  <si>
    <t>Hoyo para Viento</t>
  </si>
  <si>
    <t xml:space="preserve">Mano de obra eléctrica primaria  </t>
  </si>
  <si>
    <t>ELECTRIFICACIÓN SECUNDARIA :</t>
  </si>
  <si>
    <t xml:space="preserve">Alimentador eléctrico desde transformadores hasta Main Breaker con 2 conductores THW No.2, 1 conductor THW No.4 y 1 conductor no.2 a 7 hilos trenzados en tuberías IMC y PVC de 2" con accesorios. </t>
  </si>
  <si>
    <t xml:space="preserve">Alimentador eléctrico desde Main Breaker hasta Transfer Stich con 2 conductores THW No.2, 1 conductor THW No.4 y 1 conductor No.2 a 7 hilos trenzados en tubería PVC de 2" con accesorios. </t>
  </si>
  <si>
    <t xml:space="preserve">Alimentador eléctrico desde Transfer Swich hasta Panel Board con 2 conductores  THW No.2, 1 conductor THW No.4 y 1 conductor No.2 a 7 hilos trenzado en tubería PVC de 2" con accesorios.  </t>
  </si>
  <si>
    <t xml:space="preserve">Alimentador eléctrico desde Panel Board hasta Centro de Cargas de 12 espacios (Casa de Cloro) con 2 conductores THW No.6 y 2 conductor  THW No.8 en tubería PVC de 1 1/2".  </t>
  </si>
  <si>
    <t xml:space="preserve">Alimentador eléctrico desde Panel Board hasta Centro de Carga de 8 espacios (PC) en Casa de Controles con 2 conductores THW No.8 y 1 conductor THW No.10 en tubería PVC de 1".  </t>
  </si>
  <si>
    <t xml:space="preserve">Alimentador eléctrico desde Centro de Cargas de 8 espacios (PC) hasta Panel de Distribución 4/8 espacios (EB) con 1 conductor Triplex No.4 en tuberías IMC y PVC de 1".  </t>
  </si>
  <si>
    <t xml:space="preserve">Alimentador eléctrico desde panel de distribución de 4/8 espacios (eb) hasta Carga de Estación de Bombas con 2 conductores  THW No.8 y 2 conductores  THW No.10 en tubería PVC de 3/4".  </t>
  </si>
  <si>
    <t xml:space="preserve">Alimentador eléctrico desde Panel Board hasta Centro de carga de 4 espacios (PO) en Casa de Operador con 2 conductores THW No.8 y 2 conductores  THW No.10 en tubería PVC de 1".  </t>
  </si>
  <si>
    <t xml:space="preserve">Alimentador eléctrico desde Panel Board hasta Centro de Carga de 16 espacios (PQ) en Casa de Químicos con 2 conductores THW No.4 y 2 conductores THW No.6 en tubería PVC de 11/2".  </t>
  </si>
  <si>
    <t>Main Breaker 125/2 Amp, 240 Volt, Enclosure</t>
  </si>
  <si>
    <t>Panel Board barra de 200 amp. con Main Breaker 125/2 Amp, 240 Volt, 1ø, inc. 2 Breakers 50/2 Amperes, 2 Breakers 30/2 Amperes y 1 Breaker 40/2 Amperes.</t>
  </si>
  <si>
    <t>Centro de cargas de 4 espacios, (inc. Breakers)</t>
  </si>
  <si>
    <t>Centro de cargas de 8 espacios, (inc. Breakers)</t>
  </si>
  <si>
    <t>Centro de cargas de 12 espacios, (inc. Breakers)</t>
  </si>
  <si>
    <t>Centro de cargas de 16 espacios, (inc. Breakers)</t>
  </si>
  <si>
    <t>Registro en bloque de 6" para eléctricos (0.6*0.6*0.6)m</t>
  </si>
  <si>
    <t>Tape plástico 3M Scotch</t>
  </si>
  <si>
    <t>Tape de goma 3M Scotch</t>
  </si>
  <si>
    <t xml:space="preserve">Mano de obra eléctrica  secundaria </t>
  </si>
  <si>
    <t>SUMINISTRO E INSTALACIÓN PARA CONEXIÓN GENERADOR ELÉCTRICO</t>
  </si>
  <si>
    <t>Transfer Swich manual 150/2 amp. 240 V, 60 Hz. Nema 1R</t>
  </si>
  <si>
    <t>Main Breaker 100/2 Amp, Enclousure</t>
  </si>
  <si>
    <t xml:space="preserve">Alimentador eléctrico desde Transfer Swich hasta Panel del Generador Eléctrico con 2 conductores THW No.2 y 1 conductores THW No.4 en tuberías EMT de 2". </t>
  </si>
  <si>
    <t>Mano de obra eléctrica</t>
  </si>
  <si>
    <t>SUB-TOTAL B-10</t>
  </si>
  <si>
    <t>B-11</t>
  </si>
  <si>
    <t>DEPÓSITO REGULADOR H.A. SUPERFICIAL DE 150 M³</t>
  </si>
  <si>
    <t>PRELIMINAR</t>
  </si>
  <si>
    <t>Excavación material no clasificado c/retropala 416E o similar</t>
  </si>
  <si>
    <t>Relleno compactado de reposición c/compactador mecánico en capa de 0.30 m</t>
  </si>
  <si>
    <t>Bote de material c/camión @5 km (inc. carguío y esparcimiento en botadero)</t>
  </si>
  <si>
    <t>HORMIGÓN ARMADO F'c=280 KG/CM²</t>
  </si>
  <si>
    <t>Zapata de Muro 0.35 - 1.68 qq/M³</t>
  </si>
  <si>
    <t>Zapata de columna central C1 0.40 - 1.28 qq/M³</t>
  </si>
  <si>
    <t>Losa de Fondo 0.20 -  2.73 qq/M³</t>
  </si>
  <si>
    <t xml:space="preserve">Columna central C1 ( 0.35 x 0.35 ) -5.58 qq/M³ </t>
  </si>
  <si>
    <t>Columnas perimetral C2 ( 0.30 x 0.30 ) - 5.54 qq M³</t>
  </si>
  <si>
    <t>Muros 0.30 - 1.94 qq/M³</t>
  </si>
  <si>
    <t>Viga ( 0.25 x 0.40 ) -  3.44 qqM³</t>
  </si>
  <si>
    <t>Losa de Techo 0.12 - 2.65 qqM³</t>
  </si>
  <si>
    <t xml:space="preserve">Bordillo de H.S.  en registro de techo 0.15  </t>
  </si>
  <si>
    <r>
      <t>Hormigón de limpieza F</t>
    </r>
    <r>
      <rPr>
        <sz val="11"/>
        <rFont val="Calibri"/>
        <family val="2"/>
      </rPr>
      <t>´</t>
    </r>
    <r>
      <rPr>
        <sz val="11"/>
        <rFont val="Arial"/>
        <family val="2"/>
      </rPr>
      <t>c=180 kg/cm²</t>
    </r>
  </si>
  <si>
    <t xml:space="preserve">Impermeabilizante sellador de superficie </t>
  </si>
  <si>
    <t>Gl</t>
  </si>
  <si>
    <t>Fino de losa de fondo pulido</t>
  </si>
  <si>
    <t>Fino de losa de techo</t>
  </si>
  <si>
    <t>Sabaleta H.S.</t>
  </si>
  <si>
    <t>PINTURA</t>
  </si>
  <si>
    <t>Pintura general acrílica calidad superior (incluye primer fresh cement y andamios)</t>
  </si>
  <si>
    <t>INSTALACIONES</t>
  </si>
  <si>
    <t>SUMINISTRO E INSTALACIÓN DE TUBERÍAS DE ENTRADA, SALIDA, BY-PASS, REBOSE Y DESAGUE</t>
  </si>
  <si>
    <t>Tubería de Ø6" acero SCH-40 sin costura c/protección anticorrosivo</t>
  </si>
  <si>
    <t>Tubería de Ø6" PVC SDR-26 c/J.G.</t>
  </si>
  <si>
    <t xml:space="preserve">Niple de Ø6" x 36" acero SCH-40, c/ protección anticorrosiva </t>
  </si>
  <si>
    <t>9.1.4</t>
  </si>
  <si>
    <t>Codo de Ø6" x 90º acero SCH-40, c/protección anticorrosiva soldado</t>
  </si>
  <si>
    <t>9.1.5</t>
  </si>
  <si>
    <t>Tee de 6""x 6º acero SCH-40, c/protección anticorrosiva soldado</t>
  </si>
  <si>
    <t>9.1.6</t>
  </si>
  <si>
    <t xml:space="preserve">Junta mecánica tipo Dresser Ø6" </t>
  </si>
  <si>
    <t>9.1.7</t>
  </si>
  <si>
    <t>Anclaje para piezas (según diseño)</t>
  </si>
  <si>
    <t>9.1.8</t>
  </si>
  <si>
    <t>Válvula Compuerta Ø6" platillada H.F. 150 PSI</t>
  </si>
  <si>
    <t>9.1.9</t>
  </si>
  <si>
    <t>Registro de Block para Válvula de Compuerta (según diseño)</t>
  </si>
  <si>
    <t>MOVIMIENTO DE TIERRA PARA TUBERÍAS:</t>
  </si>
  <si>
    <t>Excavación material no clasificado con retropala 416 o similar</t>
  </si>
  <si>
    <t>M³S</t>
  </si>
  <si>
    <t>Relleno compactado c/compactador mecánico en capa de 0.20 m</t>
  </si>
  <si>
    <t>SUMINISTRO DE ESCALERAS, TAPA Y VENTILACIÓN DE TECHO</t>
  </si>
  <si>
    <t>9.3.1</t>
  </si>
  <si>
    <t>Escalera interior acero Inox. H= 2.70 M</t>
  </si>
  <si>
    <t>9.3.2</t>
  </si>
  <si>
    <t>Escalera exterior  H.G. , H=2.00 M</t>
  </si>
  <si>
    <t>9.3.3</t>
  </si>
  <si>
    <t>Tapa metálica en registro de techo 1.00x1.00 M</t>
  </si>
  <si>
    <t>9.3.4</t>
  </si>
  <si>
    <t>Ventilación de techo</t>
  </si>
  <si>
    <t>MISCELÁNEOS</t>
  </si>
  <si>
    <t>Acera perimetral H.S. 0.50 m, e=0.10</t>
  </si>
  <si>
    <t>SUB-TOTAL B-11</t>
  </si>
  <si>
    <t>B-12</t>
  </si>
  <si>
    <t>VERJA PERIMETRAL EN BLOQUES DE 6" VIOLINADOS,  L=240.25 M</t>
  </si>
  <si>
    <t>Excavación zapatas  a mano</t>
  </si>
  <si>
    <t xml:space="preserve">Reposición material compactado </t>
  </si>
  <si>
    <t>Bote de material con camión in situ</t>
  </si>
  <si>
    <t>HORMIGÓN ARMADO EN:</t>
  </si>
  <si>
    <r>
      <t>Zapata de muros (0.45 x 0.25) m  - 0.71 qq/m</t>
    </r>
    <r>
      <rPr>
        <vertAlign val="superscript"/>
        <sz val="11"/>
        <rFont val="Arial"/>
        <family val="2"/>
      </rPr>
      <t>3</t>
    </r>
    <r>
      <rPr>
        <sz val="11"/>
        <rFont val="Arial"/>
        <family val="2"/>
      </rPr>
      <t>, F᾽c=180 kg/cm²</t>
    </r>
  </si>
  <si>
    <r>
      <t>Zapata  de  columnas  (0.60 x 0.60 x 0.25) m - 2.08 qq/m</t>
    </r>
    <r>
      <rPr>
        <vertAlign val="superscript"/>
        <sz val="11"/>
        <rFont val="Arial"/>
        <family val="2"/>
      </rPr>
      <t>3</t>
    </r>
    <r>
      <rPr>
        <sz val="11"/>
        <rFont val="Arial"/>
        <family val="2"/>
      </rPr>
      <t xml:space="preserve"> F᾽c=180 Kg/cm²</t>
    </r>
  </si>
  <si>
    <r>
      <t>Columnas de amarre (0.20 X 0.20)m - 4.36 qq/m</t>
    </r>
    <r>
      <rPr>
        <vertAlign val="superscript"/>
        <sz val="11"/>
        <rFont val="Arial"/>
        <family val="2"/>
      </rPr>
      <t>3</t>
    </r>
    <r>
      <rPr>
        <sz val="11"/>
        <rFont val="Arial"/>
        <family val="2"/>
      </rPr>
      <t>, F᾽c=210 KG/CM²</t>
    </r>
  </si>
  <si>
    <r>
      <t>Viga de amarre  BNP (0.15 X 0.20)m -3.22 qq/m</t>
    </r>
    <r>
      <rPr>
        <vertAlign val="superscript"/>
        <sz val="11"/>
        <rFont val="Arial"/>
        <family val="2"/>
      </rPr>
      <t>3</t>
    </r>
    <r>
      <rPr>
        <sz val="11"/>
        <rFont val="Arial"/>
        <family val="2"/>
      </rPr>
      <t>, F᾽c=210 KG/CM²</t>
    </r>
  </si>
  <si>
    <t>Viga de amarre SNP (0.20 X 0.20)m - 2.45 QQ/M3, F᾽c=210 KG/CM²</t>
  </si>
  <si>
    <r>
      <t>Viga apoyo riel Puerta corrediza L=8.40M- 2.32 qq/m</t>
    </r>
    <r>
      <rPr>
        <vertAlign val="superscript"/>
        <sz val="11"/>
        <rFont val="Arial"/>
        <family val="2"/>
      </rPr>
      <t>3</t>
    </r>
    <r>
      <rPr>
        <sz val="11"/>
        <rFont val="Arial"/>
        <family val="2"/>
      </rPr>
      <t xml:space="preserve">,F᾽c=240 kg/cm² </t>
    </r>
  </si>
  <si>
    <t>MUROS</t>
  </si>
  <si>
    <t xml:space="preserve">Block 6" SNP,  ø3/8"@0.60 m, violinados </t>
  </si>
  <si>
    <t xml:space="preserve">Block 6"  BNP, ø3/8"@0.60 m  </t>
  </si>
  <si>
    <t>Pañete en vigas y columnas</t>
  </si>
  <si>
    <t>Suministro y colocación de alambre galvanizado tipo trinchera</t>
  </si>
  <si>
    <t>Suministro y colocación de junta expansiva (colocada cada 30mts en columna adicional según detalle) tira de Foam 1/2"</t>
  </si>
  <si>
    <t>Suministro y colocación de angulares de 1 1/2"x 3/16" (colocado en columna adicional según detalle)</t>
  </si>
  <si>
    <t xml:space="preserve">Puerta corrediza L=4.0 mts </t>
  </si>
  <si>
    <t>SUB-TOTAL B-12</t>
  </si>
  <si>
    <t>SUB-TOTAL B</t>
  </si>
  <si>
    <t>C</t>
  </si>
  <si>
    <t>LÍNEA DE IMPULSIÓN, LÍNEAS DE CONDUCCIÓN Y LÍNEA MATRIZ</t>
  </si>
  <si>
    <t>C-1</t>
  </si>
  <si>
    <t>LÍNEA DE IMPULSIÓN DE DESDE ESTACIÓN  E:0+100.00 HASTA PLANTA POTABILIZADORA FILTRACIÓN RÁPIDA DE 40 LPS A CONSTRUIR</t>
  </si>
  <si>
    <t>Excavación material compacto c/Retro pala 416 E ó similar</t>
  </si>
  <si>
    <t>SUMINISTRO DE TUBERÍA</t>
  </si>
  <si>
    <t>Tubería de Ø10" acero SCH-40 sin costura. c/protección anticorrosiva</t>
  </si>
  <si>
    <t>COLOCACIÓN DE TUBERÍA</t>
  </si>
  <si>
    <t>SUMINISTRO Y COLOCACIÓN DE PIEZAS ESPECIALES C/PROTECCIÓN ANTICORROSIVA</t>
  </si>
  <si>
    <t>Codo de 10" x 10º acero SCH-40, Soldado</t>
  </si>
  <si>
    <t>Codo de 10" x 15º acero SCH-40, Soldado</t>
  </si>
  <si>
    <t>Codo de 10" x 20º acero SCH-40, Soldado</t>
  </si>
  <si>
    <t>Codo de 10" x 25º acero SCH-40, Soldado</t>
  </si>
  <si>
    <t>Codo de 10" x 30º acero SCH-40, Soldado</t>
  </si>
  <si>
    <t>Codo de 10" x 35º acero SCH-40, Soldado</t>
  </si>
  <si>
    <t>Codo de 10" x 40º acero SCH-40, Soldado</t>
  </si>
  <si>
    <t>Codo de 10" x 45º acero SCH-40, Soldado</t>
  </si>
  <si>
    <t>Anclajes H.S. para piezas</t>
  </si>
  <si>
    <t xml:space="preserve">SUMINISTRO Y COLOCACIÓN DE VÁLVULAS </t>
  </si>
  <si>
    <t>Válvula de Aire Combinada Ø2" H.F.</t>
  </si>
  <si>
    <t>Registro block para Válvula de Aire (Según detalle )</t>
  </si>
  <si>
    <t>C-2</t>
  </si>
  <si>
    <t>LÍNEA DE CONDUCCIÓN DESDE PLANTA POTABILIZADORA A CONSTRUIR HASTA PLANTA A CONVERTIR EN DEPÓSITO</t>
  </si>
  <si>
    <t>Excavación material compacto c/retropala 416E ó similar</t>
  </si>
  <si>
    <t>Codo de 10" x 60º acero SCH-40, Soldado</t>
  </si>
  <si>
    <t>Anclajes H.S para piezas</t>
  </si>
  <si>
    <t>Válvula de Aire Combinada Ø2" HF</t>
  </si>
  <si>
    <t>Registro block para Válvula de Aire (ver detalle )</t>
  </si>
  <si>
    <t>C-3</t>
  </si>
  <si>
    <t>LINEA DE CONDUCCIÓN DESDE PLANTA A CONVERTIR EN DEPÓSITO HASTA EMPALME DE REDES</t>
  </si>
  <si>
    <t>Excavación material compacto c/Retro pala 416E ó similar</t>
  </si>
  <si>
    <t>Bote de material c/camión @5 km (inc. cargüio y esparcimiento en botadero)</t>
  </si>
  <si>
    <t>Tubería de Ø10" PVC SDR-26, c/J.G.</t>
  </si>
  <si>
    <t>Codo de 10" x 10º acero SCH-40</t>
  </si>
  <si>
    <t>Codo de 10" x 15º acero SCH-40</t>
  </si>
  <si>
    <t>Codo de 10" x 20º acero SCH-40</t>
  </si>
  <si>
    <t>Codo de 10" x 25º acero SCH-40</t>
  </si>
  <si>
    <t>Codo de 10" x 30º acero SCH-40</t>
  </si>
  <si>
    <t>Codo de 10" x 35º acero SCH-40</t>
  </si>
  <si>
    <t>Codo de 10" x 40º acero SCH-40</t>
  </si>
  <si>
    <t>Codo de 10" x 45º acero SCH-40</t>
  </si>
  <si>
    <t>Codo de 10" x 50º acero SCH-40</t>
  </si>
  <si>
    <t>Junta tapón Ø10' acero SCH-40</t>
  </si>
  <si>
    <t>Junta mecánica tipo Dresser Ø10"</t>
  </si>
  <si>
    <t>CRUCE DE PUENTE</t>
  </si>
  <si>
    <t>EN TUBERÍA DE Ø10" ACERO SCH-40 ,  L= 19.60 M</t>
  </si>
  <si>
    <t>6.1.1</t>
  </si>
  <si>
    <t>6.1.2</t>
  </si>
  <si>
    <t>Suministro de tuberia de Ø10" acero s/costura c/protección anticorrosiva</t>
  </si>
  <si>
    <t>6.1.3</t>
  </si>
  <si>
    <t>Suministro de codos de Ø10" x 45º acero c/protección anticorrosiva</t>
  </si>
  <si>
    <t>6.1.4</t>
  </si>
  <si>
    <t>Suministro de junta mecánicas tipo Dresser Ø10"</t>
  </si>
  <si>
    <t>6.1.5</t>
  </si>
  <si>
    <t>Anclajes de hormigón armado</t>
  </si>
  <si>
    <t>6.1.6</t>
  </si>
  <si>
    <t>Válvula de Aire ø1" combinada (inc. niple y clamp)</t>
  </si>
  <si>
    <t>6.1.7</t>
  </si>
  <si>
    <t>Abrazaderas metálica (planchuelas de ¼" x 2", H.N..)</t>
  </si>
  <si>
    <t>6.1.8</t>
  </si>
  <si>
    <t>Pernos ( barras de ø½" H.N.)</t>
  </si>
  <si>
    <t>6.1.9</t>
  </si>
  <si>
    <t>Junta de goma</t>
  </si>
  <si>
    <t>6.1.10</t>
  </si>
  <si>
    <t xml:space="preserve">Epóxico para perforaciones pernos </t>
  </si>
  <si>
    <t>Onza</t>
  </si>
  <si>
    <t>6.1.11</t>
  </si>
  <si>
    <t>Pintura óxido rojo</t>
  </si>
  <si>
    <t>6.1.12</t>
  </si>
  <si>
    <t>Pintura azul esmalte (base en aceite)</t>
  </si>
  <si>
    <t>6.1.13</t>
  </si>
  <si>
    <t>Bordillo de H.A. ( 0.20 x 0.20 ) m, L=16.00 m</t>
  </si>
  <si>
    <t>PRUEBA HIDROSTÁTICA EN</t>
  </si>
  <si>
    <t>C-4</t>
  </si>
  <si>
    <t>LÍNEA DE CONDUCCIÓN DESDE PLANTA POTABILIZADORA A CONTRUIR A DEPÓSITO REGULADOR H.A. SUPERFICIAL DE 150 M3</t>
  </si>
  <si>
    <t>Excavación material no clasificado c/Retro pala 416E ó similar</t>
  </si>
  <si>
    <t>Rellenoi compactado c/compactador mecánico en capa de 0.20 m</t>
  </si>
  <si>
    <t>Bote de material c/camión @5 km (inc. cargío y esparcimiento en botadero)</t>
  </si>
  <si>
    <t>C-5</t>
  </si>
  <si>
    <r>
      <t>LINEA MATRIZ DESDE DEPÓSITO REGULADOR 150 M</t>
    </r>
    <r>
      <rPr>
        <b/>
        <vertAlign val="superscript"/>
        <sz val="10"/>
        <rFont val="Arial"/>
        <family val="2"/>
      </rPr>
      <t>3</t>
    </r>
    <r>
      <rPr>
        <b/>
        <sz val="10"/>
        <rFont val="Arial"/>
        <family val="2"/>
      </rPr>
      <t>. HASTA NUDO 43</t>
    </r>
  </si>
  <si>
    <t>Tubería de Ø6" PVC, SDR-26  C/J.G.</t>
  </si>
  <si>
    <t>Codo de 6" x 10º acero SCH-40</t>
  </si>
  <si>
    <t>Codo de 6" x 15º  acero SCH-40</t>
  </si>
  <si>
    <t>Codo de 6" x 20º acero SCH-40</t>
  </si>
  <si>
    <t>Codo de 6" x 25º acero SCH-40</t>
  </si>
  <si>
    <t>Codo de 6" x 30º acero SCH-40</t>
  </si>
  <si>
    <t>Codo de 6" x 35º acero SCH-40</t>
  </si>
  <si>
    <t>Codo de 6" x 40º acero SCH-40</t>
  </si>
  <si>
    <t>Codo de 6" x 45º acero SCH-40</t>
  </si>
  <si>
    <t>Codo de 6" x 50º acero SCH-40</t>
  </si>
  <si>
    <t>Codo de 6" x 60º acero SCH-40</t>
  </si>
  <si>
    <t>Tee 6"x6" acero SCH-40</t>
  </si>
  <si>
    <t>Tee 6"x4" acero SCH-40</t>
  </si>
  <si>
    <t>Cruz de 6"x6" acero SCH-40</t>
  </si>
  <si>
    <t>Junta mecánica tipo Dresser Ø6"</t>
  </si>
  <si>
    <r>
      <rPr>
        <b/>
        <sz val="10"/>
        <rFont val="Arial"/>
        <family val="2"/>
      </rPr>
      <t>SUMINISTRO Y COLOCACIÓN VÁLVULAS DE COMPUERTA</t>
    </r>
    <r>
      <rPr>
        <b/>
        <sz val="11"/>
        <rFont val="Arial"/>
        <family val="2"/>
      </rPr>
      <t xml:space="preserve"> (inc. Válvula, junta de goma, tornillos, niples platiillado en un extremo y juntas mec;anicas tipo dresser</t>
    </r>
  </si>
  <si>
    <t>Válvula de compuerta de Ø6" H.F. 150 psi, platillada, completa</t>
  </si>
  <si>
    <t>Caja telescópica H.F p/ válvulas</t>
  </si>
  <si>
    <t>CÁMARA ROMPEDORA DE PRESIÓN:</t>
  </si>
  <si>
    <t>7.2.1</t>
  </si>
  <si>
    <t>Excavación de material no clasificado a mano</t>
  </si>
  <si>
    <t>7.2.2</t>
  </si>
  <si>
    <t>Relleno compactado c/compactador mecánico en capa de 0.30 m</t>
  </si>
  <si>
    <t>7.2.3</t>
  </si>
  <si>
    <t>HORMIGÓN ARMADO F'c=210 KG/CM²</t>
  </si>
  <si>
    <t>7.3.1</t>
  </si>
  <si>
    <t>Losa de Fondo 0.15m - 2.27 qq/m³</t>
  </si>
  <si>
    <t>7.3.2</t>
  </si>
  <si>
    <t>Muro 0.15 - 3.19 qq/m³</t>
  </si>
  <si>
    <t>7.3.3</t>
  </si>
  <si>
    <t>Losa de Techo 0.12m - 1.42 qq/m³</t>
  </si>
  <si>
    <t>7.4.1</t>
  </si>
  <si>
    <t>7.4.2</t>
  </si>
  <si>
    <t>Pañete interior Pulido</t>
  </si>
  <si>
    <t>7.4.3</t>
  </si>
  <si>
    <t>Fino losa techo</t>
  </si>
  <si>
    <t>7.4.4</t>
  </si>
  <si>
    <t>Fino losa fondo pulido</t>
  </si>
  <si>
    <t>7.4.5</t>
  </si>
  <si>
    <t>7.4.6</t>
  </si>
  <si>
    <t>Pintura acrílica económica ( base blanca )</t>
  </si>
  <si>
    <t>7.4.7</t>
  </si>
  <si>
    <t xml:space="preserve">Pintura acrílica azul </t>
  </si>
  <si>
    <t>APLICACIONES</t>
  </si>
  <si>
    <t>7.5.1</t>
  </si>
  <si>
    <t xml:space="preserve">Suministro y colocación de banda de goma hidrofílica extensible p/construcción, impermeable 5 mm x20 mm </t>
  </si>
  <si>
    <t>7.5.2</t>
  </si>
  <si>
    <t>Impermeabilizante</t>
  </si>
  <si>
    <t>GL</t>
  </si>
  <si>
    <t>INSTALACIONES: (Suministros)</t>
  </si>
  <si>
    <t>7.6.1</t>
  </si>
  <si>
    <t>Niple 6" x 36" acero SCH-40</t>
  </si>
  <si>
    <t>7.6.2</t>
  </si>
  <si>
    <t>Niple 4" x 36" acero SCH-40</t>
  </si>
  <si>
    <t>7.6.3</t>
  </si>
  <si>
    <t>Válvula de Compuerta de Ø6" H.F. 150 PSI, platillada, completa</t>
  </si>
  <si>
    <t>7.6.4</t>
  </si>
  <si>
    <t>Válvula de Compuerta de Ø4" H.F. 150 PSI, platillada, completa</t>
  </si>
  <si>
    <t>7.6.5</t>
  </si>
  <si>
    <t>Tuberia Ø4" acero SCH-40 s/costura  c/proteción anticorrosiva.</t>
  </si>
  <si>
    <t>7.6.6</t>
  </si>
  <si>
    <t>Tubería de Ø4" PVC, SDR-26  c/J.G. p/descarga</t>
  </si>
  <si>
    <t>7.6.7</t>
  </si>
  <si>
    <t>Tee 4" x 4" acero SCH-40 ,c/protección anticorosiva</t>
  </si>
  <si>
    <t>7.6.8</t>
  </si>
  <si>
    <t>Caja telescópica H.F.  p/ válvulas</t>
  </si>
  <si>
    <t>7.6.9</t>
  </si>
  <si>
    <t>Codo 6" x 90º acero SCH-40 c/protección anticorrosiva</t>
  </si>
  <si>
    <t>7.6.10</t>
  </si>
  <si>
    <t>Codo 4" x 90º acero SCH-40 c/protección anticorrosiva</t>
  </si>
  <si>
    <t>7.6.11</t>
  </si>
  <si>
    <t>7.6.12</t>
  </si>
  <si>
    <t>Junta mecánica tipo Dresser Ø4"</t>
  </si>
  <si>
    <t>7.6.13</t>
  </si>
  <si>
    <t>Escalera de ½"  H.G. ; h=1.30 M</t>
  </si>
  <si>
    <t>7.6.14</t>
  </si>
  <si>
    <t>Tapa metálica 0.80 x 0.80 M</t>
  </si>
  <si>
    <t>7.6.15</t>
  </si>
  <si>
    <t>Mano de obra de instalaciones</t>
  </si>
  <si>
    <t>Tubería de Ø6" PVC, SDR-26  c/J.G.</t>
  </si>
  <si>
    <t>C-6</t>
  </si>
  <si>
    <t>CARPETA ASFÁLTICA</t>
  </si>
  <si>
    <t>ASFALTO, L= 315.85 M</t>
  </si>
  <si>
    <t>Corte de carpeta asfáltica</t>
  </si>
  <si>
    <t>Extracción de carpeta asfáltica c/retropala 416 ó similar</t>
  </si>
  <si>
    <t>Suministro de material base para relleno</t>
  </si>
  <si>
    <t>Relleno compactado c/compactador mecánico en capa de 0.20 m.</t>
  </si>
  <si>
    <t>Bote de carpeta asfáltica  c/camión d= 5 km ( incl. esparcimiento en botadero)</t>
  </si>
  <si>
    <t>Suministro y colocación de imprimación</t>
  </si>
  <si>
    <t>Suministro y colocación de asfálto caliente  e= 2" (incluye Riego de Adherencia)</t>
  </si>
  <si>
    <t>Transporte de asfálto caliente (50.00 km)</t>
  </si>
  <si>
    <t>Transporte material de base ( 50.00 km)</t>
  </si>
  <si>
    <t>Control y manejo de tránsito ( incluye uso de letreros, uso de de conos refractarios y hombres con banderolas)</t>
  </si>
  <si>
    <t>Señalización, manejo de tránsito y seguridad en la vía</t>
  </si>
  <si>
    <t>SUB-TOTAL  C</t>
  </si>
  <si>
    <t>D</t>
  </si>
  <si>
    <t>REDES DE DISTRIBUCIÓN</t>
  </si>
  <si>
    <t>Tubería de Ø4" PVC, SDR-26  C/J.G.+3% perdida por campana</t>
  </si>
  <si>
    <t>Tubería de Ø3" PVC, SDR-26  C/J.G.+2% perdida por campana</t>
  </si>
  <si>
    <t>Tubería de Ø4" PVC, SDR-26  C/J.G.</t>
  </si>
  <si>
    <t>Tubería de Ø3" PVC, SDR-26  C/J.G.</t>
  </si>
  <si>
    <t xml:space="preserve">SUMINISTRO Y COLOCACIÓN DE PIEZAS ESPECIALES </t>
  </si>
  <si>
    <t>Codo 6" x 60º Acero SCH-40 ,Soldado c/protección anticorrosiiva</t>
  </si>
  <si>
    <t>Codo 4" x 90º  PVC SCH-40</t>
  </si>
  <si>
    <t>Codo 4" x 45º  PVC SCH-40</t>
  </si>
  <si>
    <t>Codo 3" x 90º  PVC SCH-40</t>
  </si>
  <si>
    <t>Codo 3" x 45º  PVC SCH-40</t>
  </si>
  <si>
    <t>Tee 6" x 6" Acero SCH-40 Soldado, c/protección anticorrosiva</t>
  </si>
  <si>
    <t>Tee 6" x 6" Acero, SCH-40 , c/protección anticorrosiva</t>
  </si>
  <si>
    <t>Tee 4 x 4" PVC SCH-40</t>
  </si>
  <si>
    <t>Tee 3 x 3" PVC SCH-40</t>
  </si>
  <si>
    <t>Red 6" x 4" Acero sch-40 Soldado, c/protección anticorrosiva</t>
  </si>
  <si>
    <t>Red 6" x 3" Acero sch-40 Soldado, c/protección anticorrosiva</t>
  </si>
  <si>
    <t>Red 4" x 3" PVC ACH-40</t>
  </si>
  <si>
    <t>Tapón de Ø4" PVC SCH-40</t>
  </si>
  <si>
    <t>Tapón de Ø3" PVC SCH-40</t>
  </si>
  <si>
    <t>Juntas Mecánicas tipo dresser Ø6"</t>
  </si>
  <si>
    <t>Juntas Mecánicas tipo dresser Ø4"</t>
  </si>
  <si>
    <t>Juntas Mecánicas tipo dresser Ø3"</t>
  </si>
  <si>
    <t>Cemento solvente para piezas de PVC</t>
  </si>
  <si>
    <t>Kg</t>
  </si>
  <si>
    <r>
      <rPr>
        <b/>
        <sz val="10"/>
        <rFont val="Arial"/>
        <family val="2"/>
      </rPr>
      <t>SUMINISTRO Y COLOCACIÓN DE VÁLVULAS</t>
    </r>
    <r>
      <rPr>
        <b/>
        <sz val="11"/>
        <rFont val="Arial"/>
        <family val="2"/>
      </rPr>
      <t xml:space="preserve"> (inc. Junta de Goma, Tornillos, Niples platiillado en un extremo y Juntas mecánicas tipo Dresser</t>
    </r>
  </si>
  <si>
    <t>Válvula de Compuerta de Ø4" H.F. 150 PSI</t>
  </si>
  <si>
    <t>Válvula de Compuerta de Ø3" H.F. 150 PSI</t>
  </si>
  <si>
    <t>Caja Telescópica  H.F.  p/Válvulas</t>
  </si>
  <si>
    <t>ACOMETIDAS</t>
  </si>
  <si>
    <t>Urbanas (según detalle de Planos)</t>
  </si>
  <si>
    <t>Rurales (según detalle de Planos)</t>
  </si>
  <si>
    <t>Tubería de Ø4" PVC, SDR-26  c/j.g.</t>
  </si>
  <si>
    <t>Tubería de Ø3" PVC, SDR-26  c/j.g.</t>
  </si>
  <si>
    <t>ASFALTO, L=1,787.04 M</t>
  </si>
  <si>
    <t>Extracción de carpeta asfáltica</t>
  </si>
  <si>
    <t>Suministro y colocacóon de asfálto caliente+25% desp. e= 2" (incluye riego ligante)</t>
  </si>
  <si>
    <t>Transporte de asfálto caliente ( 50.00 km )</t>
  </si>
  <si>
    <t>Transporte material de base ( 50.00 km )</t>
  </si>
  <si>
    <t>Control y Manejo de Tránsito ( incluye uso de letreros, uso de de conos refractarios y hombres con banderolas)</t>
  </si>
  <si>
    <t>Senalización, Manejo de Tránsito y Seguridad en la Vía</t>
  </si>
  <si>
    <t>E</t>
  </si>
  <si>
    <t>VARIOS:</t>
  </si>
  <si>
    <t>Valla anunciando Obra de 20'x 10', impresión Full Color, conteniendo logo de INAPA, nombre del proyecto y contratista. Estructura en tubos galvanizados 1 1/2" x 1 1/2" y soportes en tubo cuadrado de 4"x4"</t>
  </si>
  <si>
    <t>Suministro y colocación de asfálto caliente  e= 2" (incluye Riego de Adherencia) para bacheo de roturas por averias (Sujeto a aprovación por la Supervisión)</t>
  </si>
  <si>
    <t>Transporte de asfálto caliente (70.00 km)</t>
  </si>
  <si>
    <t>Campamento, (incluye alquiler de solar o casa  y caseta para materiales) (4 Ud)</t>
  </si>
  <si>
    <t>Meses</t>
  </si>
  <si>
    <t xml:space="preserve">Puesta en marcha y Operación de la Planta (incluye el costo del personal para la puesta en marcha y la elaboración del Manual de Operación de la Planta)  </t>
  </si>
  <si>
    <t xml:space="preserve">Limpieza final y continua </t>
  </si>
  <si>
    <t>SUBTOTAL E</t>
  </si>
  <si>
    <t>SUB-TOTAL GENERAL</t>
  </si>
  <si>
    <t>GASTOS INDIRECTOS</t>
  </si>
  <si>
    <t>Honorarios Profesionales</t>
  </si>
  <si>
    <t xml:space="preserve"> Supervisión de INAPA</t>
  </si>
  <si>
    <t>Gastos Administrativos</t>
  </si>
  <si>
    <t>Seguros, Pólizas y Fianzas</t>
  </si>
  <si>
    <t>Gastos Transporte</t>
  </si>
  <si>
    <t>Ley 6-86</t>
  </si>
  <si>
    <t>ITBIS de honorarios profesionales ( Ley 07-2007)</t>
  </si>
  <si>
    <t>Mantenimiento y Operación de Sistema INAPA</t>
  </si>
  <si>
    <t>Estudios y Diseños</t>
  </si>
  <si>
    <t xml:space="preserve">Medida de Compensación Ambiental </t>
  </si>
  <si>
    <t xml:space="preserve">CODIA </t>
  </si>
  <si>
    <t>Imprevistos</t>
  </si>
  <si>
    <t>Transporte de Equipo Pesado (Ida y Vuelta) (1Ud)</t>
  </si>
  <si>
    <t>Completivo de Transporte Material Filtrante</t>
  </si>
  <si>
    <t>Completivo trasporte de Postes Eléctricos</t>
  </si>
  <si>
    <t>Tramitación de Planos Eléctricos EDESUR</t>
  </si>
  <si>
    <t>Interconexión con EDESUR</t>
  </si>
  <si>
    <t>TOTAL GASTOS INDIRECTOS</t>
  </si>
  <si>
    <t>TOTAL GENERAL (RD$)</t>
  </si>
  <si>
    <t>TOTAL A CONTRATAR (RD$)</t>
  </si>
  <si>
    <t>MONTO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</si>
</sst>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_(* #,##0_);_(* \(#,##0\);_(* &quot;-&quot;??_);_(@_)"/>
    <numFmt numFmtId="165" formatCode="#,##0.00_ ;\-#,##0.00\ "/>
    <numFmt numFmtId="166" formatCode="_-* #,##0.00_-;\-* #,##0.00_-;_-* &quot;-&quot;??_-;_-@_-"/>
    <numFmt numFmtId="167" formatCode="_(* #,##0.0_);_(* \(#,##0.0\);_(* &quot;-&quot;??_);_(@_)"/>
    <numFmt numFmtId="168" formatCode="#,##0.00;[Red]#,##0.00"/>
    <numFmt numFmtId="169" formatCode="[$$-409]#,##0.00"/>
    <numFmt numFmtId="170" formatCode="_-* #,##0.00\ _€_-;\-* #,##0.00\ _€_-;_-* &quot;-&quot;??\ _€_-;_-@_-"/>
    <numFmt numFmtId="171" formatCode="#,##0.0"/>
    <numFmt numFmtId="172" formatCode="#,##0.0;\-#,##0.0"/>
    <numFmt numFmtId="173" formatCode="0.00;[Red]0.00"/>
    <numFmt numFmtId="174" formatCode="#,##0\ _€;\-#,##0\ _€"/>
    <numFmt numFmtId="175" formatCode="#,##0.0\ _€;\-#,##0.0\ _€"/>
    <numFmt numFmtId="176" formatCode="General_)"/>
    <numFmt numFmtId="177" formatCode="#.00"/>
    <numFmt numFmtId="178" formatCode="0.0"/>
    <numFmt numFmtId="179" formatCode="#,##0.00\ &quot;€&quot;;[Red]\-#,##0.00\ &quot;€&quot;"/>
  </numFmts>
  <fonts count="19" x14ac:knownFonts="1">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11"/>
      <name val="Arial"/>
      <family val="2"/>
    </font>
    <font>
      <sz val="10"/>
      <name val="MS Sans Serif"/>
      <family val="2"/>
    </font>
    <font>
      <b/>
      <vertAlign val="superscript"/>
      <sz val="11"/>
      <name val="Arial"/>
      <family val="2"/>
    </font>
    <font>
      <vertAlign val="superscript"/>
      <sz val="11"/>
      <name val="Arial"/>
      <family val="2"/>
    </font>
    <font>
      <sz val="12"/>
      <name val="Courier"/>
      <family val="3"/>
    </font>
    <font>
      <sz val="11"/>
      <name val="Calibri"/>
      <family val="2"/>
    </font>
    <font>
      <b/>
      <vertAlign val="superscript"/>
      <sz val="10"/>
      <name val="Arial"/>
      <family val="2"/>
    </font>
    <font>
      <vertAlign val="superscript"/>
      <sz val="10"/>
      <name val="Arial"/>
      <family val="2"/>
    </font>
    <font>
      <sz val="10"/>
      <name val="Courier"/>
      <family val="3"/>
    </font>
    <font>
      <strike/>
      <sz val="10"/>
      <name val="Arial"/>
      <family val="2"/>
    </font>
    <font>
      <i/>
      <sz val="10"/>
      <name val="Arial"/>
      <family val="2"/>
    </font>
    <font>
      <sz val="10"/>
      <color theme="1"/>
      <name val="Arial"/>
      <family val="2"/>
    </font>
    <font>
      <b/>
      <sz val="10"/>
      <name val="Calibri"/>
      <family val="2"/>
    </font>
    <font>
      <sz val="1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indexed="9"/>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theme="1"/>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bottom style="thin">
        <color theme="0" tint="-0.249977111117893"/>
      </bottom>
      <diagonal/>
    </border>
    <border>
      <left style="thin">
        <color indexed="64"/>
      </left>
      <right style="thin">
        <color indexed="64"/>
      </right>
      <top/>
      <bottom style="medium">
        <color indexed="64"/>
      </bottom>
      <diagonal/>
    </border>
  </borders>
  <cellStyleXfs count="35">
    <xf numFmtId="0" fontId="0" fillId="0" borderId="0"/>
    <xf numFmtId="9" fontId="1"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43" fontId="2" fillId="0" borderId="0" applyFont="0" applyFill="0" applyBorder="0" applyAlignment="0" applyProtection="0"/>
    <xf numFmtId="0" fontId="6" fillId="0" borderId="0"/>
    <xf numFmtId="166" fontId="2" fillId="0" borderId="0" applyFont="0" applyFill="0" applyBorder="0" applyAlignment="0" applyProtection="0"/>
    <xf numFmtId="169" fontId="1" fillId="0" borderId="0"/>
    <xf numFmtId="170" fontId="2" fillId="0" borderId="0" applyFont="0" applyFill="0" applyBorder="0" applyAlignment="0" applyProtection="0"/>
    <xf numFmtId="170" fontId="2" fillId="0" borderId="0" applyFont="0" applyFill="0" applyBorder="0" applyAlignment="0" applyProtection="0"/>
    <xf numFmtId="39" fontId="9" fillId="0" borderId="0"/>
    <xf numFmtId="0" fontId="1" fillId="0" borderId="0"/>
    <xf numFmtId="43" fontId="2" fillId="0" borderId="0" applyFont="0" applyFill="0" applyBorder="0" applyAlignment="0" applyProtection="0"/>
    <xf numFmtId="177" fontId="13" fillId="0" borderId="0"/>
    <xf numFmtId="0" fontId="2" fillId="0" borderId="0"/>
    <xf numFmtId="0" fontId="2" fillId="0" borderId="0"/>
    <xf numFmtId="0" fontId="2" fillId="0" borderId="0"/>
    <xf numFmtId="0" fontId="16" fillId="0" borderId="0"/>
    <xf numFmtId="17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6" fillId="0" borderId="0"/>
    <xf numFmtId="0" fontId="16" fillId="0" borderId="0"/>
    <xf numFmtId="170" fontId="2" fillId="0" borderId="0">
      <alignment vertical="top"/>
      <protection locked="0"/>
    </xf>
    <xf numFmtId="0" fontId="1" fillId="0" borderId="0"/>
    <xf numFmtId="0" fontId="2" fillId="0" borderId="0"/>
    <xf numFmtId="166" fontId="2" fillId="0" borderId="0" applyFont="0" applyFill="0" applyBorder="0" applyAlignment="0" applyProtection="0"/>
    <xf numFmtId="0" fontId="2" fillId="0" borderId="0"/>
    <xf numFmtId="0" fontId="2" fillId="0" borderId="0">
      <protection locked="0"/>
    </xf>
    <xf numFmtId="0" fontId="2" fillId="0" borderId="0">
      <protection locked="0"/>
    </xf>
    <xf numFmtId="44" fontId="2" fillId="0" borderId="0">
      <alignment vertical="top"/>
      <protection locked="0"/>
    </xf>
    <xf numFmtId="166" fontId="2" fillId="0" borderId="0" applyFont="0" applyFill="0" applyBorder="0" applyAlignment="0" applyProtection="0"/>
    <xf numFmtId="43" fontId="2" fillId="0" borderId="0" applyFont="0" applyFill="0" applyBorder="0" applyAlignment="0" applyProtection="0"/>
  </cellStyleXfs>
  <cellXfs count="476">
    <xf numFmtId="0" fontId="0" fillId="0" borderId="0" xfId="0"/>
    <xf numFmtId="2" fontId="2" fillId="0" borderId="0" xfId="0" applyNumberFormat="1" applyFont="1" applyAlignment="1">
      <alignment horizontal="right" vertical="top"/>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top"/>
    </xf>
    <xf numFmtId="4" fontId="2" fillId="0" borderId="0" xfId="0" applyNumberFormat="1" applyFont="1" applyAlignment="1">
      <alignment vertical="top"/>
    </xf>
    <xf numFmtId="2" fontId="2" fillId="0" borderId="0" xfId="0" applyNumberFormat="1" applyFont="1" applyAlignment="1">
      <alignment horizontal="left" vertical="top"/>
    </xf>
    <xf numFmtId="0" fontId="3"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center" vertical="top"/>
    </xf>
    <xf numFmtId="4" fontId="3" fillId="0" borderId="0" xfId="0" applyNumberFormat="1" applyFont="1" applyAlignment="1">
      <alignment vertical="top"/>
    </xf>
    <xf numFmtId="0" fontId="3" fillId="0" borderId="0" xfId="0" applyFont="1" applyAlignment="1">
      <alignment horizontal="left" vertical="top" wrapText="1"/>
    </xf>
    <xf numFmtId="2" fontId="3" fillId="2" borderId="1" xfId="0" applyNumberFormat="1" applyFont="1" applyFill="1" applyBorder="1" applyAlignment="1">
      <alignment horizontal="center" vertical="top"/>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3" fillId="2" borderId="1" xfId="0" applyFont="1" applyFill="1" applyBorder="1" applyAlignment="1" applyProtection="1">
      <alignment horizontal="center" vertical="top"/>
      <protection locked="0"/>
    </xf>
    <xf numFmtId="2" fontId="2" fillId="0" borderId="2" xfId="0" applyNumberFormat="1" applyFont="1" applyBorder="1" applyAlignment="1">
      <alignment horizontal="right" vertical="top"/>
    </xf>
    <xf numFmtId="0" fontId="4" fillId="0" borderId="2" xfId="0" applyFont="1" applyBorder="1" applyAlignment="1">
      <alignment horizontal="left" vertical="top" wrapText="1"/>
    </xf>
    <xf numFmtId="4" fontId="2" fillId="0" borderId="2" xfId="0" applyNumberFormat="1" applyFont="1" applyBorder="1" applyAlignment="1">
      <alignment vertical="top"/>
    </xf>
    <xf numFmtId="4" fontId="2" fillId="0" borderId="2" xfId="0" applyNumberFormat="1" applyFont="1" applyBorder="1" applyAlignment="1">
      <alignment horizontal="center" vertical="top"/>
    </xf>
    <xf numFmtId="4" fontId="2" fillId="0" borderId="2" xfId="0" applyNumberFormat="1" applyFont="1" applyBorder="1" applyAlignment="1" applyProtection="1">
      <alignment vertical="top"/>
      <protection locked="0"/>
    </xf>
    <xf numFmtId="0" fontId="3" fillId="0" borderId="2" xfId="0" applyFont="1" applyBorder="1" applyAlignment="1">
      <alignment horizontal="left" vertical="top" wrapText="1"/>
    </xf>
    <xf numFmtId="0" fontId="3" fillId="3" borderId="2" xfId="0" applyFont="1" applyFill="1" applyBorder="1" applyAlignment="1">
      <alignment horizontal="left" vertical="top"/>
    </xf>
    <xf numFmtId="4" fontId="2" fillId="3" borderId="2" xfId="0" applyNumberFormat="1" applyFont="1" applyFill="1" applyBorder="1" applyAlignment="1">
      <alignment horizontal="center" vertical="top"/>
    </xf>
    <xf numFmtId="0" fontId="5" fillId="3" borderId="2" xfId="0" applyFont="1" applyFill="1" applyBorder="1" applyAlignment="1">
      <alignment horizontal="left" vertical="top" wrapText="1"/>
    </xf>
    <xf numFmtId="4" fontId="2" fillId="3" borderId="2" xfId="2" applyNumberFormat="1" applyFont="1" applyFill="1" applyBorder="1" applyAlignment="1" applyProtection="1">
      <alignment horizontal="right" vertical="top"/>
      <protection locked="0"/>
    </xf>
    <xf numFmtId="0" fontId="4" fillId="3" borderId="2" xfId="0" applyFont="1" applyFill="1" applyBorder="1" applyAlignment="1">
      <alignment horizontal="center" vertical="top"/>
    </xf>
    <xf numFmtId="0" fontId="3" fillId="3" borderId="2" xfId="0" applyFont="1" applyFill="1" applyBorder="1" applyAlignment="1">
      <alignment vertical="top"/>
    </xf>
    <xf numFmtId="0" fontId="2" fillId="3" borderId="2" xfId="0" applyFont="1" applyFill="1" applyBorder="1" applyAlignment="1">
      <alignment vertical="top"/>
    </xf>
    <xf numFmtId="0" fontId="5" fillId="3" borderId="2" xfId="0" applyFont="1" applyFill="1" applyBorder="1" applyAlignment="1">
      <alignment horizontal="left" vertical="top"/>
    </xf>
    <xf numFmtId="2" fontId="2" fillId="3" borderId="2" xfId="0" applyNumberFormat="1" applyFont="1" applyFill="1" applyBorder="1" applyAlignment="1">
      <alignment vertical="top"/>
    </xf>
    <xf numFmtId="0" fontId="2" fillId="3" borderId="2" xfId="0" applyFont="1" applyFill="1" applyBorder="1" applyAlignment="1">
      <alignment horizontal="center" vertical="top"/>
    </xf>
    <xf numFmtId="0" fontId="5" fillId="3" borderId="2" xfId="0" applyFont="1" applyFill="1" applyBorder="1" applyAlignment="1">
      <alignment horizontal="center" vertical="top"/>
    </xf>
    <xf numFmtId="4" fontId="2" fillId="3" borderId="2" xfId="0" applyNumberFormat="1" applyFont="1" applyFill="1" applyBorder="1" applyAlignment="1" applyProtection="1">
      <alignment vertical="top"/>
      <protection locked="0"/>
    </xf>
    <xf numFmtId="0" fontId="3" fillId="3" borderId="2" xfId="0" applyFont="1" applyFill="1" applyBorder="1" applyAlignment="1">
      <alignment horizontal="right" vertical="top"/>
    </xf>
    <xf numFmtId="0" fontId="3" fillId="3" borderId="2" xfId="0" applyFont="1" applyFill="1" applyBorder="1" applyAlignment="1">
      <alignment vertical="top" wrapText="1"/>
    </xf>
    <xf numFmtId="4" fontId="2" fillId="3" borderId="2" xfId="2" applyNumberFormat="1" applyFont="1" applyFill="1" applyBorder="1" applyAlignment="1" applyProtection="1">
      <alignment vertical="top"/>
    </xf>
    <xf numFmtId="0" fontId="2" fillId="3" borderId="2" xfId="0" applyFont="1" applyFill="1" applyBorder="1" applyAlignment="1">
      <alignment horizontal="right" vertical="top"/>
    </xf>
    <xf numFmtId="165" fontId="2" fillId="3" borderId="2" xfId="0" applyNumberFormat="1" applyFont="1" applyFill="1" applyBorder="1" applyAlignment="1">
      <alignment vertical="top" wrapText="1"/>
    </xf>
    <xf numFmtId="4" fontId="2" fillId="3" borderId="2" xfId="3" applyNumberFormat="1" applyFont="1" applyFill="1" applyBorder="1" applyAlignment="1" applyProtection="1">
      <alignment vertical="top" wrapText="1"/>
      <protection locked="0"/>
    </xf>
    <xf numFmtId="4" fontId="2" fillId="3" borderId="2" xfId="2" applyNumberFormat="1" applyFont="1" applyFill="1" applyBorder="1" applyAlignment="1" applyProtection="1">
      <alignment vertical="top" wrapText="1"/>
    </xf>
    <xf numFmtId="4" fontId="2" fillId="3" borderId="2" xfId="2" applyNumberFormat="1" applyFont="1" applyFill="1" applyBorder="1" applyAlignment="1" applyProtection="1">
      <alignment horizontal="right" vertical="top" wrapText="1"/>
      <protection locked="0"/>
    </xf>
    <xf numFmtId="4" fontId="2" fillId="3" borderId="2" xfId="0" applyNumberFormat="1" applyFont="1" applyFill="1" applyBorder="1" applyAlignment="1">
      <alignment horizontal="right" vertical="top" wrapText="1"/>
    </xf>
    <xf numFmtId="0" fontId="5" fillId="3" borderId="2" xfId="0" applyFont="1" applyFill="1" applyBorder="1" applyAlignment="1">
      <alignment vertical="top" wrapText="1"/>
    </xf>
    <xf numFmtId="4" fontId="2" fillId="3" borderId="2" xfId="0" applyNumberFormat="1" applyFont="1" applyFill="1" applyBorder="1" applyAlignment="1">
      <alignment horizontal="center" vertical="top" wrapText="1"/>
    </xf>
    <xf numFmtId="0" fontId="4" fillId="3" borderId="2" xfId="0" applyFont="1" applyFill="1" applyBorder="1" applyAlignment="1">
      <alignment vertical="top"/>
    </xf>
    <xf numFmtId="0" fontId="5" fillId="3" borderId="2" xfId="4" applyFont="1" applyFill="1" applyBorder="1" applyAlignment="1">
      <alignment horizontal="justify" vertical="top" wrapText="1"/>
    </xf>
    <xf numFmtId="0" fontId="2" fillId="4" borderId="3" xfId="0" applyFont="1" applyFill="1" applyBorder="1" applyAlignment="1">
      <alignment vertical="top"/>
    </xf>
    <xf numFmtId="0" fontId="4" fillId="4" borderId="3" xfId="0" applyFont="1" applyFill="1" applyBorder="1" applyAlignment="1">
      <alignment horizontal="center" vertical="top"/>
    </xf>
    <xf numFmtId="0" fontId="3" fillId="4" borderId="3" xfId="0" applyFont="1" applyFill="1" applyBorder="1" applyAlignment="1">
      <alignment vertical="top"/>
    </xf>
    <xf numFmtId="4" fontId="2" fillId="4" borderId="3" xfId="0" applyNumberFormat="1" applyFont="1" applyFill="1" applyBorder="1" applyAlignment="1" applyProtection="1">
      <alignment vertical="top"/>
      <protection locked="0"/>
    </xf>
    <xf numFmtId="0" fontId="5" fillId="3" borderId="2" xfId="0" applyFont="1" applyFill="1" applyBorder="1" applyAlignment="1">
      <alignment vertical="top"/>
    </xf>
    <xf numFmtId="39" fontId="3" fillId="3" borderId="2" xfId="4" applyNumberFormat="1" applyFont="1" applyFill="1" applyBorder="1" applyAlignment="1">
      <alignment horizontal="left" vertical="top"/>
    </xf>
    <xf numFmtId="39" fontId="2" fillId="3" borderId="2" xfId="4" applyNumberFormat="1" applyFill="1" applyBorder="1" applyAlignment="1">
      <alignment vertical="top"/>
    </xf>
    <xf numFmtId="43" fontId="2" fillId="3" borderId="2" xfId="5" applyFont="1" applyFill="1" applyBorder="1" applyAlignment="1" applyProtection="1">
      <alignment horizontal="right" vertical="top"/>
      <protection locked="0"/>
    </xf>
    <xf numFmtId="4" fontId="2" fillId="3" borderId="2" xfId="6" applyNumberFormat="1" applyFont="1" applyFill="1" applyBorder="1" applyAlignment="1">
      <alignment vertical="top"/>
    </xf>
    <xf numFmtId="0" fontId="3" fillId="3" borderId="2" xfId="4" applyFont="1" applyFill="1" applyBorder="1" applyAlignment="1">
      <alignment vertical="top"/>
    </xf>
    <xf numFmtId="4" fontId="2" fillId="3" borderId="2" xfId="4" applyNumberFormat="1" applyFill="1" applyBorder="1" applyAlignment="1">
      <alignment horizontal="right" vertical="top"/>
    </xf>
    <xf numFmtId="4" fontId="2" fillId="3" borderId="2" xfId="4" applyNumberFormat="1" applyFill="1" applyBorder="1" applyAlignment="1">
      <alignment horizontal="center" vertical="top"/>
    </xf>
    <xf numFmtId="39" fontId="5" fillId="3" borderId="2" xfId="4" applyNumberFormat="1" applyFont="1" applyFill="1" applyBorder="1" applyAlignment="1">
      <alignment vertical="top" wrapText="1"/>
    </xf>
    <xf numFmtId="43" fontId="2" fillId="3" borderId="2" xfId="5" applyFont="1" applyFill="1" applyBorder="1" applyAlignment="1" applyProtection="1">
      <alignment horizontal="center" vertical="top" wrapText="1"/>
    </xf>
    <xf numFmtId="4" fontId="2" fillId="3" borderId="2" xfId="6" applyNumberFormat="1" applyFont="1" applyFill="1" applyBorder="1" applyAlignment="1" applyProtection="1">
      <alignment vertical="top"/>
      <protection locked="0"/>
    </xf>
    <xf numFmtId="0" fontId="5" fillId="3" borderId="2" xfId="4" applyFont="1" applyFill="1" applyBorder="1" applyAlignment="1">
      <alignment vertical="top"/>
    </xf>
    <xf numFmtId="4" fontId="2" fillId="3" borderId="2" xfId="6" applyNumberFormat="1" applyFont="1" applyFill="1" applyBorder="1" applyAlignment="1">
      <alignment vertical="top" wrapText="1"/>
    </xf>
    <xf numFmtId="0" fontId="3" fillId="3" borderId="2" xfId="4" applyFont="1" applyFill="1" applyBorder="1" applyAlignment="1">
      <alignment vertical="top" wrapText="1"/>
    </xf>
    <xf numFmtId="168" fontId="2" fillId="3" borderId="2" xfId="4" applyNumberFormat="1" applyFill="1" applyBorder="1" applyAlignment="1">
      <alignment horizontal="center" vertical="top" wrapText="1"/>
    </xf>
    <xf numFmtId="43" fontId="2" fillId="3" borderId="2" xfId="5" applyFont="1" applyFill="1" applyBorder="1" applyAlignment="1" applyProtection="1">
      <alignment horizontal="right" vertical="top" wrapText="1"/>
      <protection locked="0"/>
    </xf>
    <xf numFmtId="0" fontId="5" fillId="3" borderId="2" xfId="4" applyFont="1" applyFill="1" applyBorder="1" applyAlignment="1">
      <alignment vertical="top" wrapText="1"/>
    </xf>
    <xf numFmtId="168" fontId="2" fillId="3" borderId="2" xfId="4" applyNumberFormat="1" applyFill="1" applyBorder="1" applyAlignment="1">
      <alignment vertical="top" wrapText="1"/>
    </xf>
    <xf numFmtId="4" fontId="2" fillId="3" borderId="2" xfId="6" applyNumberFormat="1" applyFont="1" applyFill="1" applyBorder="1" applyAlignment="1" applyProtection="1">
      <alignment vertical="top" wrapText="1"/>
      <protection locked="0"/>
    </xf>
    <xf numFmtId="4" fontId="5" fillId="3" borderId="2" xfId="6" applyNumberFormat="1" applyFont="1" applyFill="1" applyBorder="1" applyAlignment="1">
      <alignment vertical="top"/>
    </xf>
    <xf numFmtId="166" fontId="3" fillId="3" borderId="2" xfId="7" applyFont="1" applyFill="1" applyBorder="1" applyAlignment="1" applyProtection="1">
      <alignment vertical="top"/>
    </xf>
    <xf numFmtId="168" fontId="3" fillId="3" borderId="2" xfId="8" applyNumberFormat="1" applyFont="1" applyFill="1" applyBorder="1" applyAlignment="1">
      <alignment horizontal="center" vertical="top"/>
    </xf>
    <xf numFmtId="168" fontId="2" fillId="3" borderId="2" xfId="8" applyNumberFormat="1" applyFont="1" applyFill="1" applyBorder="1" applyAlignment="1">
      <alignment horizontal="center" vertical="top"/>
    </xf>
    <xf numFmtId="39" fontId="5" fillId="3" borderId="4" xfId="4" applyNumberFormat="1" applyFont="1" applyFill="1" applyBorder="1" applyAlignment="1">
      <alignment vertical="top" wrapText="1"/>
    </xf>
    <xf numFmtId="168" fontId="2" fillId="3" borderId="4" xfId="4" applyNumberFormat="1" applyFill="1" applyBorder="1" applyAlignment="1">
      <alignment vertical="top" wrapText="1"/>
    </xf>
    <xf numFmtId="168" fontId="2" fillId="3" borderId="4" xfId="4" applyNumberFormat="1" applyFill="1" applyBorder="1" applyAlignment="1">
      <alignment horizontal="center" vertical="top" wrapText="1"/>
    </xf>
    <xf numFmtId="43" fontId="2" fillId="3" borderId="4" xfId="5" applyFont="1" applyFill="1" applyBorder="1" applyAlignment="1" applyProtection="1">
      <alignment horizontal="right" vertical="top" wrapText="1"/>
      <protection locked="0"/>
    </xf>
    <xf numFmtId="169" fontId="5" fillId="3" borderId="2" xfId="8" applyFont="1" applyFill="1" applyBorder="1" applyAlignment="1">
      <alignment vertical="top" wrapText="1"/>
    </xf>
    <xf numFmtId="0" fontId="4" fillId="3" borderId="2" xfId="4" applyFont="1" applyFill="1" applyBorder="1" applyAlignment="1">
      <alignment vertical="top" wrapText="1"/>
    </xf>
    <xf numFmtId="43" fontId="2" fillId="3" borderId="2" xfId="4" applyNumberFormat="1" applyFill="1" applyBorder="1" applyAlignment="1">
      <alignment horizontal="right" vertical="top" wrapText="1"/>
    </xf>
    <xf numFmtId="4" fontId="2" fillId="3" borderId="2" xfId="4" applyNumberFormat="1" applyFill="1" applyBorder="1" applyAlignment="1">
      <alignment horizontal="center" vertical="top" wrapText="1"/>
    </xf>
    <xf numFmtId="4" fontId="2" fillId="3" borderId="2" xfId="9" applyNumberFormat="1" applyFont="1" applyFill="1" applyBorder="1" applyAlignment="1" applyProtection="1">
      <alignment horizontal="right" vertical="top" wrapText="1"/>
    </xf>
    <xf numFmtId="4" fontId="2" fillId="3" borderId="2" xfId="0" applyNumberFormat="1" applyFont="1" applyFill="1" applyBorder="1" applyAlignment="1" applyProtection="1">
      <alignment horizontal="center" vertical="top"/>
      <protection locked="0"/>
    </xf>
    <xf numFmtId="4" fontId="2" fillId="3" borderId="2" xfId="0" applyNumberFormat="1" applyFont="1" applyFill="1" applyBorder="1" applyAlignment="1" applyProtection="1">
      <alignment horizontal="right" vertical="top"/>
      <protection locked="0"/>
    </xf>
    <xf numFmtId="4" fontId="2" fillId="3" borderId="2" xfId="10" applyNumberFormat="1" applyFont="1" applyFill="1" applyBorder="1" applyAlignment="1" applyProtection="1">
      <alignment horizontal="right" vertical="top" wrapText="1"/>
      <protection locked="0"/>
    </xf>
    <xf numFmtId="39" fontId="5" fillId="3" borderId="2" xfId="4" applyNumberFormat="1" applyFont="1" applyFill="1" applyBorder="1" applyAlignment="1">
      <alignment horizontal="justify" vertical="top" wrapText="1"/>
    </xf>
    <xf numFmtId="0" fontId="2" fillId="3" borderId="4" xfId="0" applyFont="1" applyFill="1" applyBorder="1" applyAlignment="1">
      <alignment horizontal="right" vertical="top"/>
    </xf>
    <xf numFmtId="39" fontId="5" fillId="3" borderId="4" xfId="4" applyNumberFormat="1" applyFont="1" applyFill="1" applyBorder="1" applyAlignment="1">
      <alignment horizontal="justify" vertical="top" wrapText="1"/>
    </xf>
    <xf numFmtId="2" fontId="2" fillId="3" borderId="4" xfId="0" applyNumberFormat="1" applyFont="1" applyFill="1" applyBorder="1" applyAlignment="1">
      <alignment vertical="top"/>
    </xf>
    <xf numFmtId="0" fontId="2" fillId="3" borderId="4" xfId="0" applyFont="1" applyFill="1" applyBorder="1" applyAlignment="1">
      <alignment horizontal="center" vertical="top"/>
    </xf>
    <xf numFmtId="4" fontId="2" fillId="3" borderId="4" xfId="0" applyNumberFormat="1" applyFont="1" applyFill="1" applyBorder="1" applyAlignment="1" applyProtection="1">
      <alignment vertical="top"/>
      <protection locked="0"/>
    </xf>
    <xf numFmtId="2" fontId="2" fillId="3" borderId="2" xfId="0" applyNumberFormat="1" applyFont="1" applyFill="1" applyBorder="1" applyAlignment="1">
      <alignment horizontal="right" vertical="top"/>
    </xf>
    <xf numFmtId="4" fontId="2" fillId="3" borderId="2" xfId="0" applyNumberFormat="1" applyFont="1" applyFill="1" applyBorder="1" applyAlignment="1" applyProtection="1">
      <alignment horizontal="right" vertical="top" wrapText="1"/>
      <protection locked="0"/>
    </xf>
    <xf numFmtId="4" fontId="2" fillId="3" borderId="2" xfId="11" applyNumberFormat="1" applyFont="1" applyFill="1" applyBorder="1" applyAlignment="1" applyProtection="1">
      <alignment vertical="top"/>
      <protection locked="0"/>
    </xf>
    <xf numFmtId="0" fontId="4" fillId="0" borderId="2" xfId="0" applyFont="1" applyBorder="1" applyAlignment="1">
      <alignment horizontal="center" vertical="top"/>
    </xf>
    <xf numFmtId="0" fontId="3" fillId="0" borderId="2" xfId="0" applyFont="1" applyBorder="1" applyAlignment="1">
      <alignment vertical="top"/>
    </xf>
    <xf numFmtId="171" fontId="2" fillId="3" borderId="2" xfId="11" applyNumberFormat="1" applyFont="1" applyFill="1" applyBorder="1" applyAlignment="1">
      <alignment horizontal="right" vertical="top" wrapText="1"/>
    </xf>
    <xf numFmtId="4" fontId="2" fillId="3" borderId="2" xfId="11" applyNumberFormat="1" applyFont="1" applyFill="1" applyBorder="1" applyAlignment="1">
      <alignment horizontal="right" vertical="top" wrapText="1"/>
    </xf>
    <xf numFmtId="39" fontId="2" fillId="3" borderId="2" xfId="11" applyFont="1" applyFill="1" applyBorder="1" applyAlignment="1">
      <alignment horizontal="center" vertical="top"/>
    </xf>
    <xf numFmtId="0" fontId="3" fillId="4" borderId="3" xfId="0" applyFont="1" applyFill="1" applyBorder="1" applyAlignment="1">
      <alignment horizontal="center" vertical="top"/>
    </xf>
    <xf numFmtId="4" fontId="3" fillId="4" borderId="3" xfId="0" applyNumberFormat="1" applyFont="1" applyFill="1" applyBorder="1" applyAlignment="1" applyProtection="1">
      <alignment vertical="top"/>
      <protection locked="0"/>
    </xf>
    <xf numFmtId="4" fontId="3" fillId="3" borderId="2" xfId="0" applyNumberFormat="1" applyFont="1" applyFill="1" applyBorder="1" applyAlignment="1" applyProtection="1">
      <alignment vertical="top"/>
      <protection locked="0"/>
    </xf>
    <xf numFmtId="172" fontId="3" fillId="3" borderId="2" xfId="0" applyNumberFormat="1" applyFont="1" applyFill="1" applyBorder="1" applyAlignment="1">
      <alignment horizontal="center" vertical="top"/>
    </xf>
    <xf numFmtId="173" fontId="2" fillId="3" borderId="2" xfId="12" applyNumberFormat="1" applyFont="1" applyFill="1" applyBorder="1" applyAlignment="1">
      <alignment horizontal="right" vertical="top"/>
    </xf>
    <xf numFmtId="0" fontId="2" fillId="3" borderId="2" xfId="12" applyFont="1" applyFill="1" applyBorder="1" applyAlignment="1">
      <alignment horizontal="center" vertical="top" wrapText="1"/>
    </xf>
    <xf numFmtId="4" fontId="2" fillId="3" borderId="2" xfId="12" applyNumberFormat="1" applyFont="1" applyFill="1" applyBorder="1" applyAlignment="1" applyProtection="1">
      <alignment horizontal="right" vertical="top" wrapText="1"/>
      <protection locked="0"/>
    </xf>
    <xf numFmtId="172" fontId="3" fillId="3" borderId="2" xfId="0" applyNumberFormat="1" applyFont="1" applyFill="1" applyBorder="1" applyAlignment="1">
      <alignment horizontal="right" vertical="top"/>
    </xf>
    <xf numFmtId="168" fontId="4" fillId="3" borderId="2" xfId="12" applyNumberFormat="1" applyFont="1" applyFill="1" applyBorder="1" applyAlignment="1">
      <alignment vertical="top" wrapText="1"/>
    </xf>
    <xf numFmtId="174" fontId="3" fillId="3" borderId="2" xfId="0" applyNumberFormat="1" applyFont="1" applyFill="1" applyBorder="1" applyAlignment="1">
      <alignment horizontal="right" vertical="top" wrapText="1"/>
    </xf>
    <xf numFmtId="4" fontId="2" fillId="3" borderId="2" xfId="0" applyNumberFormat="1" applyFont="1" applyFill="1" applyBorder="1" applyAlignment="1">
      <alignment vertical="top" wrapText="1"/>
    </xf>
    <xf numFmtId="4" fontId="2" fillId="3" borderId="2" xfId="13" applyNumberFormat="1" applyFont="1" applyFill="1" applyBorder="1" applyAlignment="1" applyProtection="1">
      <alignment horizontal="right" vertical="top" wrapText="1"/>
      <protection locked="0"/>
    </xf>
    <xf numFmtId="4" fontId="2" fillId="3" borderId="2" xfId="13" applyNumberFormat="1" applyFont="1" applyFill="1" applyBorder="1" applyAlignment="1" applyProtection="1">
      <alignment vertical="top" wrapText="1"/>
      <protection locked="0"/>
    </xf>
    <xf numFmtId="0" fontId="4" fillId="3" borderId="2" xfId="0" applyFont="1" applyFill="1" applyBorder="1" applyAlignment="1">
      <alignment horizontal="left" vertical="top" wrapText="1"/>
    </xf>
    <xf numFmtId="175" fontId="2" fillId="3" borderId="2" xfId="0" applyNumberFormat="1" applyFont="1" applyFill="1" applyBorder="1" applyAlignment="1">
      <alignment horizontal="right" vertical="top" wrapText="1"/>
    </xf>
    <xf numFmtId="176" fontId="2" fillId="3" borderId="2" xfId="0" applyNumberFormat="1" applyFont="1" applyFill="1" applyBorder="1" applyAlignment="1">
      <alignment horizontal="center" vertical="top"/>
    </xf>
    <xf numFmtId="175" fontId="2" fillId="3" borderId="2" xfId="0" quotePrefix="1" applyNumberFormat="1" applyFont="1" applyFill="1" applyBorder="1" applyAlignment="1">
      <alignment horizontal="right" vertical="top" wrapText="1"/>
    </xf>
    <xf numFmtId="174" fontId="2" fillId="3" borderId="2" xfId="0" applyNumberFormat="1" applyFont="1" applyFill="1" applyBorder="1" applyAlignment="1">
      <alignment horizontal="right" vertical="top" wrapText="1"/>
    </xf>
    <xf numFmtId="0" fontId="2" fillId="3" borderId="2" xfId="14" applyNumberFormat="1" applyFont="1" applyFill="1" applyBorder="1" applyAlignment="1">
      <alignment horizontal="center" vertical="top" wrapText="1"/>
    </xf>
    <xf numFmtId="43" fontId="5" fillId="3" borderId="2" xfId="0" applyNumberFormat="1" applyFont="1" applyFill="1" applyBorder="1" applyAlignment="1">
      <alignment vertical="top"/>
    </xf>
    <xf numFmtId="0" fontId="2" fillId="3" borderId="2" xfId="0" applyFont="1" applyFill="1" applyBorder="1" applyAlignment="1">
      <alignment vertical="top" wrapText="1"/>
    </xf>
    <xf numFmtId="4" fontId="2" fillId="3" borderId="2" xfId="0" applyNumberFormat="1" applyFont="1" applyFill="1" applyBorder="1" applyAlignment="1">
      <alignment horizontal="right" vertical="top"/>
    </xf>
    <xf numFmtId="4" fontId="2" fillId="3" borderId="2" xfId="13" applyNumberFormat="1" applyFont="1" applyFill="1" applyBorder="1" applyAlignment="1" applyProtection="1">
      <alignment vertical="top"/>
      <protection locked="0"/>
    </xf>
    <xf numFmtId="2" fontId="2" fillId="3" borderId="2" xfId="0" applyNumberFormat="1" applyFont="1" applyFill="1" applyBorder="1" applyAlignment="1">
      <alignment vertical="top" wrapText="1"/>
    </xf>
    <xf numFmtId="175" fontId="2" fillId="3" borderId="4" xfId="0" applyNumberFormat="1" applyFont="1" applyFill="1" applyBorder="1" applyAlignment="1">
      <alignment horizontal="right" vertical="top" wrapText="1"/>
    </xf>
    <xf numFmtId="0" fontId="5" fillId="3" borderId="4" xfId="0" applyFont="1" applyFill="1" applyBorder="1" applyAlignment="1">
      <alignment horizontal="left" vertical="top"/>
    </xf>
    <xf numFmtId="2" fontId="2" fillId="3" borderId="4" xfId="0" applyNumberFormat="1" applyFont="1" applyFill="1" applyBorder="1" applyAlignment="1">
      <alignment vertical="top" wrapText="1"/>
    </xf>
    <xf numFmtId="0" fontId="2" fillId="3" borderId="4" xfId="14" applyNumberFormat="1" applyFont="1" applyFill="1" applyBorder="1" applyAlignment="1">
      <alignment horizontal="center" vertical="top" wrapText="1"/>
    </xf>
    <xf numFmtId="4" fontId="2" fillId="3" borderId="4" xfId="13" applyNumberFormat="1" applyFont="1" applyFill="1" applyBorder="1" applyAlignment="1" applyProtection="1">
      <alignment horizontal="right" vertical="top" wrapText="1"/>
      <protection locked="0"/>
    </xf>
    <xf numFmtId="168" fontId="2" fillId="3" borderId="2" xfId="0" applyNumberFormat="1" applyFont="1" applyFill="1" applyBorder="1" applyAlignment="1">
      <alignment horizontal="right" vertical="top"/>
    </xf>
    <xf numFmtId="0" fontId="2" fillId="2" borderId="3" xfId="0" applyFont="1" applyFill="1" applyBorder="1" applyAlignment="1">
      <alignment horizontal="right" vertical="top"/>
    </xf>
    <xf numFmtId="168" fontId="2" fillId="2" borderId="3" xfId="0" applyNumberFormat="1" applyFont="1" applyFill="1" applyBorder="1" applyAlignment="1">
      <alignment horizontal="right" vertical="top"/>
    </xf>
    <xf numFmtId="168" fontId="2" fillId="2" borderId="3" xfId="0" applyNumberFormat="1" applyFont="1" applyFill="1" applyBorder="1" applyAlignment="1">
      <alignment horizontal="center" vertical="top"/>
    </xf>
    <xf numFmtId="0" fontId="2" fillId="2" borderId="3" xfId="0" applyFont="1" applyFill="1" applyBorder="1" applyAlignment="1" applyProtection="1">
      <alignment vertical="top"/>
      <protection locked="0"/>
    </xf>
    <xf numFmtId="0" fontId="3" fillId="3" borderId="2" xfId="0" applyFont="1" applyFill="1" applyBorder="1" applyAlignment="1">
      <alignment horizontal="center" vertical="top"/>
    </xf>
    <xf numFmtId="0" fontId="3" fillId="3" borderId="2" xfId="0" applyFont="1" applyFill="1" applyBorder="1" applyAlignment="1">
      <alignment horizontal="justify" vertical="top" wrapText="1"/>
    </xf>
    <xf numFmtId="4" fontId="2" fillId="3" borderId="2" xfId="0" applyNumberFormat="1" applyFont="1" applyFill="1" applyBorder="1" applyAlignment="1">
      <alignment vertical="top"/>
    </xf>
    <xf numFmtId="0" fontId="2" fillId="2" borderId="4" xfId="0" applyFont="1" applyFill="1" applyBorder="1" applyAlignment="1">
      <alignment horizontal="right" vertical="top"/>
    </xf>
    <xf numFmtId="168" fontId="2" fillId="2" borderId="4" xfId="0" applyNumberFormat="1" applyFont="1" applyFill="1" applyBorder="1" applyAlignment="1">
      <alignment horizontal="right" vertical="top"/>
    </xf>
    <xf numFmtId="168" fontId="2" fillId="2" borderId="4" xfId="0" applyNumberFormat="1" applyFont="1" applyFill="1" applyBorder="1" applyAlignment="1">
      <alignment horizontal="center" vertical="top"/>
    </xf>
    <xf numFmtId="0" fontId="2" fillId="2" borderId="4" xfId="0" applyFont="1" applyFill="1" applyBorder="1" applyAlignment="1" applyProtection="1">
      <alignment vertical="top"/>
      <protection locked="0"/>
    </xf>
    <xf numFmtId="0" fontId="2" fillId="3" borderId="5" xfId="0" applyFont="1" applyFill="1" applyBorder="1" applyAlignment="1">
      <alignment horizontal="right" vertical="top"/>
    </xf>
    <xf numFmtId="168" fontId="2" fillId="3" borderId="5" xfId="0" applyNumberFormat="1" applyFont="1" applyFill="1" applyBorder="1" applyAlignment="1">
      <alignment horizontal="right" vertical="top"/>
    </xf>
    <xf numFmtId="168" fontId="2" fillId="3" borderId="5" xfId="0" applyNumberFormat="1" applyFont="1" applyFill="1" applyBorder="1" applyAlignment="1">
      <alignment horizontal="center" vertical="top"/>
    </xf>
    <xf numFmtId="0" fontId="2" fillId="3" borderId="5" xfId="0" applyFont="1" applyFill="1" applyBorder="1" applyAlignment="1" applyProtection="1">
      <alignment vertical="top"/>
      <protection locked="0"/>
    </xf>
    <xf numFmtId="0" fontId="3" fillId="3" borderId="2" xfId="0" applyFont="1" applyFill="1" applyBorder="1" applyAlignment="1">
      <alignment horizontal="left" vertical="top" wrapText="1"/>
    </xf>
    <xf numFmtId="43" fontId="2" fillId="3" borderId="2" xfId="0" applyNumberFormat="1" applyFont="1" applyFill="1" applyBorder="1" applyAlignment="1">
      <alignment horizontal="center" vertical="top"/>
    </xf>
    <xf numFmtId="165" fontId="2" fillId="3" borderId="2" xfId="0" applyNumberFormat="1" applyFont="1" applyFill="1" applyBorder="1" applyAlignment="1" applyProtection="1">
      <alignment vertical="top" wrapText="1"/>
      <protection locked="0"/>
    </xf>
    <xf numFmtId="0" fontId="2" fillId="3" borderId="2" xfId="0" applyFont="1" applyFill="1" applyBorder="1" applyAlignment="1">
      <alignment horizontal="right" vertical="top" wrapText="1"/>
    </xf>
    <xf numFmtId="0" fontId="5" fillId="5" borderId="2" xfId="0" applyFont="1" applyFill="1" applyBorder="1" applyAlignment="1">
      <alignment horizontal="justify" vertical="top"/>
    </xf>
    <xf numFmtId="0" fontId="2" fillId="3" borderId="2" xfId="0" applyFont="1" applyFill="1" applyBorder="1" applyAlignment="1">
      <alignment horizontal="center" vertical="top" wrapText="1"/>
    </xf>
    <xf numFmtId="0" fontId="5" fillId="3" borderId="2" xfId="0" applyFont="1" applyFill="1" applyBorder="1" applyAlignment="1">
      <alignment horizontal="justify" vertical="top"/>
    </xf>
    <xf numFmtId="0" fontId="5" fillId="3" borderId="2" xfId="15" applyFont="1" applyFill="1" applyBorder="1" applyAlignment="1">
      <alignment vertical="top"/>
    </xf>
    <xf numFmtId="4" fontId="5" fillId="3" borderId="2" xfId="6" applyNumberFormat="1" applyFont="1" applyFill="1" applyBorder="1" applyAlignment="1">
      <alignment horizontal="left" vertical="top" wrapText="1"/>
    </xf>
    <xf numFmtId="0" fontId="5" fillId="5" borderId="2" xfId="0" applyFont="1" applyFill="1" applyBorder="1" applyAlignment="1">
      <alignment vertical="top" wrapText="1"/>
    </xf>
    <xf numFmtId="39" fontId="2" fillId="3" borderId="2" xfId="16" applyNumberFormat="1" applyFill="1" applyBorder="1" applyAlignment="1">
      <alignment horizontal="center" vertical="top"/>
    </xf>
    <xf numFmtId="0" fontId="5" fillId="5" borderId="4" xfId="0" applyFont="1" applyFill="1" applyBorder="1" applyAlignment="1">
      <alignment horizontal="justify" vertical="top"/>
    </xf>
    <xf numFmtId="43" fontId="2" fillId="3" borderId="4" xfId="0" applyNumberFormat="1" applyFont="1" applyFill="1" applyBorder="1" applyAlignment="1">
      <alignment horizontal="center" vertical="top"/>
    </xf>
    <xf numFmtId="0" fontId="5" fillId="5" borderId="2" xfId="0" applyFont="1" applyFill="1" applyBorder="1" applyAlignment="1">
      <alignment horizontal="left" vertical="top"/>
    </xf>
    <xf numFmtId="0" fontId="2" fillId="3" borderId="4" xfId="0" applyFont="1" applyFill="1" applyBorder="1" applyAlignment="1">
      <alignment vertical="top"/>
    </xf>
    <xf numFmtId="0" fontId="4" fillId="3" borderId="2" xfId="0" applyFont="1" applyFill="1" applyBorder="1" applyAlignment="1">
      <alignment vertical="top" wrapText="1"/>
    </xf>
    <xf numFmtId="165" fontId="2" fillId="3" borderId="2" xfId="0" applyNumberFormat="1" applyFont="1" applyFill="1" applyBorder="1" applyAlignment="1">
      <alignment vertical="top"/>
    </xf>
    <xf numFmtId="165" fontId="2" fillId="3" borderId="2" xfId="0" applyNumberFormat="1" applyFont="1" applyFill="1" applyBorder="1" applyAlignment="1" applyProtection="1">
      <alignment horizontal="right" vertical="top"/>
      <protection locked="0"/>
    </xf>
    <xf numFmtId="0" fontId="14" fillId="3" borderId="2" xfId="0" applyFont="1" applyFill="1" applyBorder="1" applyAlignment="1">
      <alignment horizontal="center" vertical="top"/>
    </xf>
    <xf numFmtId="4" fontId="2" fillId="3" borderId="2" xfId="4" applyNumberFormat="1" applyFill="1" applyBorder="1" applyAlignment="1">
      <alignment vertical="top"/>
    </xf>
    <xf numFmtId="165" fontId="2" fillId="3" borderId="2" xfId="0" applyNumberFormat="1" applyFont="1" applyFill="1" applyBorder="1" applyAlignment="1" applyProtection="1">
      <alignment vertical="top"/>
      <protection locked="0"/>
    </xf>
    <xf numFmtId="0" fontId="4" fillId="4" borderId="3" xfId="0" applyFont="1" applyFill="1" applyBorder="1" applyAlignment="1">
      <alignment horizontal="center" vertical="top" wrapText="1"/>
    </xf>
    <xf numFmtId="0" fontId="4" fillId="3" borderId="2" xfId="0" applyFont="1" applyFill="1" applyBorder="1" applyAlignment="1">
      <alignment horizontal="center" vertical="top" wrapText="1"/>
    </xf>
    <xf numFmtId="1" fontId="3" fillId="3" borderId="2" xfId="0" applyNumberFormat="1" applyFont="1" applyFill="1" applyBorder="1" applyAlignment="1">
      <alignment horizontal="center" vertical="top"/>
    </xf>
    <xf numFmtId="4" fontId="2" fillId="3" borderId="2" xfId="5" applyNumberFormat="1" applyFont="1" applyFill="1" applyBorder="1" applyAlignment="1" applyProtection="1">
      <alignment vertical="top"/>
    </xf>
    <xf numFmtId="4" fontId="2" fillId="3" borderId="2" xfId="5" applyNumberFormat="1" applyFont="1" applyFill="1" applyBorder="1" applyAlignment="1" applyProtection="1">
      <alignment horizontal="center" vertical="top"/>
    </xf>
    <xf numFmtId="4" fontId="2" fillId="3" borderId="2" xfId="5" applyNumberFormat="1" applyFont="1" applyFill="1" applyBorder="1" applyAlignment="1" applyProtection="1">
      <alignment vertical="top"/>
      <protection locked="0"/>
    </xf>
    <xf numFmtId="168" fontId="2" fillId="3" borderId="2" xfId="0" applyNumberFormat="1" applyFont="1" applyFill="1" applyBorder="1" applyAlignment="1">
      <alignment horizontal="center" vertical="top" wrapText="1"/>
    </xf>
    <xf numFmtId="4" fontId="2" fillId="3" borderId="4" xfId="0" applyNumberFormat="1" applyFont="1" applyFill="1" applyBorder="1" applyAlignment="1">
      <alignment horizontal="center" vertical="top"/>
    </xf>
    <xf numFmtId="165" fontId="2" fillId="3" borderId="4" xfId="0" applyNumberFormat="1" applyFont="1" applyFill="1" applyBorder="1" applyAlignment="1" applyProtection="1">
      <alignment vertical="top" wrapText="1"/>
      <protection locked="0"/>
    </xf>
    <xf numFmtId="0" fontId="2" fillId="3" borderId="2" xfId="17" applyFill="1" applyBorder="1" applyAlignment="1">
      <alignment horizontal="left" vertical="top" wrapText="1"/>
    </xf>
    <xf numFmtId="168" fontId="2" fillId="3" borderId="2" xfId="17" applyNumberFormat="1" applyFill="1" applyBorder="1" applyAlignment="1">
      <alignment horizontal="right" vertical="top" wrapText="1"/>
    </xf>
    <xf numFmtId="0" fontId="2" fillId="3" borderId="2" xfId="17" applyFill="1" applyBorder="1" applyAlignment="1">
      <alignment horizontal="center" vertical="top" wrapText="1"/>
    </xf>
    <xf numFmtId="0" fontId="2" fillId="3" borderId="2" xfId="0" applyFont="1" applyFill="1" applyBorder="1" applyAlignment="1">
      <alignment horizontal="left" vertical="top" wrapText="1"/>
    </xf>
    <xf numFmtId="0" fontId="3" fillId="4" borderId="3"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3" fillId="2" borderId="4" xfId="0" applyFont="1" applyFill="1" applyBorder="1" applyAlignment="1">
      <alignment horizontal="center" vertical="top" wrapText="1"/>
    </xf>
    <xf numFmtId="4" fontId="2" fillId="2" borderId="4" xfId="0" applyNumberFormat="1" applyFont="1" applyFill="1" applyBorder="1" applyAlignment="1">
      <alignment horizontal="center" vertical="top" wrapText="1"/>
    </xf>
    <xf numFmtId="2" fontId="3" fillId="0" borderId="2" xfId="0" applyNumberFormat="1" applyFont="1" applyBorder="1" applyAlignment="1">
      <alignment horizontal="center" vertical="top"/>
    </xf>
    <xf numFmtId="0" fontId="3" fillId="0" borderId="2" xfId="0" applyFont="1" applyBorder="1" applyAlignment="1">
      <alignment vertical="top" wrapText="1"/>
    </xf>
    <xf numFmtId="4" fontId="2" fillId="0" borderId="2" xfId="9" applyNumberFormat="1" applyFont="1" applyFill="1" applyBorder="1" applyAlignment="1" applyProtection="1">
      <alignment vertical="top" wrapText="1"/>
    </xf>
    <xf numFmtId="0" fontId="5" fillId="0" borderId="2" xfId="0" applyFont="1" applyBorder="1" applyAlignment="1">
      <alignment vertical="top" wrapText="1"/>
    </xf>
    <xf numFmtId="1" fontId="3" fillId="0" borderId="2" xfId="0" applyNumberFormat="1" applyFont="1" applyBorder="1" applyAlignment="1">
      <alignment horizontal="right" vertical="top"/>
    </xf>
    <xf numFmtId="4" fontId="2" fillId="0" borderId="2" xfId="9" applyNumberFormat="1" applyFont="1" applyFill="1" applyBorder="1" applyAlignment="1" applyProtection="1">
      <alignment vertical="top" wrapText="1"/>
      <protection locked="0"/>
    </xf>
    <xf numFmtId="178" fontId="3" fillId="0" borderId="2" xfId="0" applyNumberFormat="1" applyFont="1" applyBorder="1" applyAlignment="1">
      <alignment horizontal="right" vertical="top"/>
    </xf>
    <xf numFmtId="0" fontId="4" fillId="0" borderId="2" xfId="0" applyFont="1" applyBorder="1" applyAlignment="1">
      <alignment vertical="top" wrapText="1"/>
    </xf>
    <xf numFmtId="4" fontId="15" fillId="0" borderId="2" xfId="9" applyNumberFormat="1" applyFont="1" applyFill="1" applyBorder="1" applyAlignment="1" applyProtection="1">
      <alignment vertical="top" wrapText="1"/>
    </xf>
    <xf numFmtId="4" fontId="15" fillId="0" borderId="2" xfId="0" applyNumberFormat="1" applyFont="1" applyBorder="1" applyAlignment="1">
      <alignment horizontal="center" vertical="top"/>
    </xf>
    <xf numFmtId="4" fontId="15" fillId="0" borderId="2" xfId="0" applyNumberFormat="1" applyFont="1" applyBorder="1" applyAlignment="1" applyProtection="1">
      <alignment vertical="top"/>
      <protection locked="0"/>
    </xf>
    <xf numFmtId="178" fontId="2" fillId="0" borderId="2" xfId="0" applyNumberFormat="1" applyFont="1" applyBorder="1" applyAlignment="1">
      <alignment horizontal="right" vertical="top"/>
    </xf>
    <xf numFmtId="0" fontId="5" fillId="0" borderId="2" xfId="0" applyFont="1" applyBorder="1" applyAlignment="1">
      <alignment horizontal="left" vertical="top" wrapText="1"/>
    </xf>
    <xf numFmtId="2" fontId="3" fillId="0" borderId="2" xfId="0" applyNumberFormat="1" applyFont="1" applyBorder="1" applyAlignment="1">
      <alignment horizontal="right" vertical="top"/>
    </xf>
    <xf numFmtId="0" fontId="5" fillId="0" borderId="2" xfId="0" applyFont="1" applyBorder="1" applyAlignment="1">
      <alignment vertical="top"/>
    </xf>
    <xf numFmtId="0" fontId="2" fillId="0" borderId="2" xfId="0" applyFont="1" applyBorder="1" applyAlignment="1">
      <alignment horizontal="right" vertical="top"/>
    </xf>
    <xf numFmtId="2" fontId="3" fillId="0" borderId="6" xfId="0" applyNumberFormat="1" applyFont="1" applyBorder="1" applyAlignment="1">
      <alignment horizontal="right" vertical="top"/>
    </xf>
    <xf numFmtId="0" fontId="4" fillId="0" borderId="6" xfId="0" applyFont="1" applyBorder="1" applyAlignment="1">
      <alignment vertical="top" wrapText="1"/>
    </xf>
    <xf numFmtId="4" fontId="2" fillId="0" borderId="6" xfId="9" applyNumberFormat="1" applyFont="1" applyFill="1" applyBorder="1" applyAlignment="1" applyProtection="1">
      <alignment vertical="top" wrapText="1"/>
    </xf>
    <xf numFmtId="4" fontId="2" fillId="0" borderId="6" xfId="0" applyNumberFormat="1" applyFont="1" applyBorder="1" applyAlignment="1">
      <alignment horizontal="center" vertical="top"/>
    </xf>
    <xf numFmtId="4" fontId="2" fillId="0" borderId="6" xfId="0" applyNumberFormat="1" applyFont="1" applyBorder="1" applyAlignment="1" applyProtection="1">
      <alignment vertical="top"/>
      <protection locked="0"/>
    </xf>
    <xf numFmtId="178" fontId="2" fillId="0" borderId="4" xfId="0" applyNumberFormat="1" applyFont="1" applyBorder="1" applyAlignment="1">
      <alignment horizontal="right" vertical="top"/>
    </xf>
    <xf numFmtId="0" fontId="5" fillId="0" borderId="4" xfId="0" applyFont="1" applyBorder="1" applyAlignment="1">
      <alignment vertical="top" wrapText="1"/>
    </xf>
    <xf numFmtId="4" fontId="2" fillId="0" borderId="4" xfId="9" applyNumberFormat="1" applyFont="1" applyFill="1" applyBorder="1" applyAlignment="1" applyProtection="1">
      <alignment vertical="top" wrapText="1"/>
    </xf>
    <xf numFmtId="4" fontId="2" fillId="0" borderId="4" xfId="0" applyNumberFormat="1" applyFont="1" applyBorder="1" applyAlignment="1">
      <alignment horizontal="center" vertical="top"/>
    </xf>
    <xf numFmtId="4" fontId="2" fillId="0" borderId="4" xfId="0" applyNumberFormat="1" applyFont="1" applyBorder="1" applyAlignment="1" applyProtection="1">
      <alignment vertical="top"/>
      <protection locked="0"/>
    </xf>
    <xf numFmtId="0" fontId="5" fillId="0" borderId="2" xfId="18" applyFont="1" applyBorder="1" applyAlignment="1">
      <alignment horizontal="left" vertical="top" wrapText="1"/>
    </xf>
    <xf numFmtId="0" fontId="5" fillId="0" borderId="2" xfId="0" quotePrefix="1" applyFont="1" applyBorder="1" applyAlignment="1">
      <alignment horizontal="left" vertical="top" wrapText="1"/>
    </xf>
    <xf numFmtId="165" fontId="2" fillId="3" borderId="2" xfId="0" applyNumberFormat="1" applyFont="1" applyFill="1" applyBorder="1" applyAlignment="1" applyProtection="1">
      <alignment vertical="center" wrapText="1"/>
      <protection locked="0"/>
    </xf>
    <xf numFmtId="0" fontId="5" fillId="3" borderId="2" xfId="0" applyFont="1" applyFill="1" applyBorder="1" applyAlignment="1">
      <alignment horizontal="justify" vertical="top" wrapText="1"/>
    </xf>
    <xf numFmtId="0" fontId="2" fillId="3" borderId="6" xfId="0" applyFont="1" applyFill="1" applyBorder="1" applyAlignment="1">
      <alignment horizontal="right" vertical="top" wrapText="1"/>
    </xf>
    <xf numFmtId="0" fontId="5" fillId="3" borderId="6" xfId="0" applyFont="1" applyFill="1" applyBorder="1" applyAlignment="1">
      <alignment vertical="top"/>
    </xf>
    <xf numFmtId="4" fontId="2" fillId="3" borderId="6" xfId="9" applyNumberFormat="1" applyFont="1" applyFill="1" applyBorder="1" applyAlignment="1" applyProtection="1">
      <alignment horizontal="right" vertical="top" wrapText="1"/>
    </xf>
    <xf numFmtId="4" fontId="2" fillId="3" borderId="6" xfId="0" applyNumberFormat="1" applyFont="1" applyFill="1" applyBorder="1" applyAlignment="1">
      <alignment horizontal="center" vertical="top"/>
    </xf>
    <xf numFmtId="4" fontId="2" fillId="3" borderId="6" xfId="0" applyNumberFormat="1" applyFont="1" applyFill="1" applyBorder="1" applyAlignment="1" applyProtection="1">
      <alignment vertical="top"/>
      <protection locked="0"/>
    </xf>
    <xf numFmtId="0" fontId="3" fillId="3" borderId="2" xfId="0" applyFont="1" applyFill="1" applyBorder="1" applyAlignment="1">
      <alignment horizontal="right" vertical="top" wrapText="1"/>
    </xf>
    <xf numFmtId="4" fontId="2" fillId="3" borderId="2" xfId="0" applyNumberFormat="1" applyFont="1" applyFill="1" applyBorder="1" applyAlignment="1" applyProtection="1">
      <alignment vertical="top" wrapText="1"/>
      <protection locked="0"/>
    </xf>
    <xf numFmtId="4" fontId="3" fillId="0" borderId="2" xfId="9" applyNumberFormat="1" applyFont="1" applyFill="1" applyBorder="1" applyAlignment="1" applyProtection="1">
      <alignment vertical="top" wrapText="1"/>
    </xf>
    <xf numFmtId="4" fontId="3" fillId="0" borderId="2" xfId="0" applyNumberFormat="1" applyFont="1" applyBorder="1" applyAlignment="1">
      <alignment horizontal="center" vertical="top"/>
    </xf>
    <xf numFmtId="4" fontId="3" fillId="0" borderId="2" xfId="0" applyNumberFormat="1" applyFont="1" applyBorder="1" applyAlignment="1" applyProtection="1">
      <alignment vertical="top"/>
      <protection locked="0"/>
    </xf>
    <xf numFmtId="4" fontId="2" fillId="3" borderId="2" xfId="9" applyNumberFormat="1" applyFont="1" applyFill="1" applyBorder="1" applyAlignment="1" applyProtection="1">
      <alignment vertical="top" wrapText="1"/>
    </xf>
    <xf numFmtId="49" fontId="5" fillId="3" borderId="2" xfId="0" applyNumberFormat="1" applyFont="1" applyFill="1" applyBorder="1" applyAlignment="1">
      <alignment horizontal="justify" vertical="top" wrapText="1"/>
    </xf>
    <xf numFmtId="1" fontId="3" fillId="3" borderId="2" xfId="0" applyNumberFormat="1" applyFont="1" applyFill="1" applyBorder="1" applyAlignment="1">
      <alignment horizontal="right" vertical="top"/>
    </xf>
    <xf numFmtId="178" fontId="3" fillId="3" borderId="2" xfId="0" applyNumberFormat="1" applyFont="1" applyFill="1" applyBorder="1" applyAlignment="1">
      <alignment horizontal="right" vertical="top"/>
    </xf>
    <xf numFmtId="2" fontId="2" fillId="3" borderId="6" xfId="0" applyNumberFormat="1" applyFont="1" applyFill="1" applyBorder="1" applyAlignment="1">
      <alignment horizontal="right" vertical="top"/>
    </xf>
    <xf numFmtId="0" fontId="5" fillId="0" borderId="6" xfId="0" applyFont="1" applyBorder="1" applyAlignment="1">
      <alignment horizontal="justify" vertical="top" wrapText="1"/>
    </xf>
    <xf numFmtId="4" fontId="2" fillId="3" borderId="6" xfId="9" applyNumberFormat="1" applyFont="1" applyFill="1" applyBorder="1" applyAlignment="1" applyProtection="1">
      <alignment vertical="top" wrapText="1"/>
    </xf>
    <xf numFmtId="0" fontId="5" fillId="5" borderId="2" xfId="0" applyFont="1" applyFill="1" applyBorder="1" applyAlignment="1">
      <alignment vertical="top"/>
    </xf>
    <xf numFmtId="178" fontId="2" fillId="0" borderId="6" xfId="0" applyNumberFormat="1" applyFont="1" applyBorder="1" applyAlignment="1">
      <alignment horizontal="right" vertical="top"/>
    </xf>
    <xf numFmtId="0" fontId="5" fillId="0" borderId="6" xfId="0" applyFont="1" applyBorder="1" applyAlignment="1">
      <alignment vertical="top" wrapText="1"/>
    </xf>
    <xf numFmtId="4" fontId="2" fillId="3" borderId="2" xfId="19" applyNumberFormat="1" applyFont="1" applyFill="1" applyBorder="1" applyAlignment="1" applyProtection="1">
      <alignment vertical="top"/>
    </xf>
    <xf numFmtId="4" fontId="3" fillId="4" borderId="3" xfId="0" applyNumberFormat="1" applyFont="1" applyFill="1" applyBorder="1" applyAlignment="1">
      <alignment vertical="top"/>
    </xf>
    <xf numFmtId="4" fontId="2" fillId="4" borderId="3" xfId="0" applyNumberFormat="1" applyFont="1" applyFill="1" applyBorder="1" applyAlignment="1">
      <alignment horizontal="center" vertical="top"/>
    </xf>
    <xf numFmtId="39" fontId="5" fillId="0" borderId="2" xfId="15" applyNumberFormat="1" applyFont="1" applyBorder="1" applyAlignment="1">
      <alignment vertical="top" wrapText="1"/>
    </xf>
    <xf numFmtId="4" fontId="2" fillId="0" borderId="2" xfId="15" applyNumberFormat="1" applyBorder="1" applyAlignment="1">
      <alignment horizontal="center" vertical="top" wrapText="1"/>
    </xf>
    <xf numFmtId="4" fontId="2" fillId="0" borderId="2" xfId="15" applyNumberFormat="1" applyBorder="1" applyAlignment="1" applyProtection="1">
      <alignment vertical="top" wrapText="1"/>
      <protection locked="0"/>
    </xf>
    <xf numFmtId="2" fontId="3" fillId="3" borderId="2" xfId="0" applyNumberFormat="1" applyFont="1" applyFill="1" applyBorder="1" applyAlignment="1">
      <alignment horizontal="center" vertical="top"/>
    </xf>
    <xf numFmtId="39" fontId="5" fillId="0" borderId="2" xfId="0" applyNumberFormat="1" applyFont="1" applyBorder="1" applyAlignment="1">
      <alignment horizontal="left" vertical="top" wrapText="1"/>
    </xf>
    <xf numFmtId="39" fontId="5" fillId="0" borderId="2" xfId="11" applyFont="1" applyBorder="1" applyAlignment="1">
      <alignment horizontal="left" vertical="top"/>
    </xf>
    <xf numFmtId="4" fontId="2" fillId="0" borderId="2" xfId="11" applyNumberFormat="1" applyFont="1" applyBorder="1" applyAlignment="1">
      <alignment horizontal="right" vertical="top"/>
    </xf>
    <xf numFmtId="4" fontId="2" fillId="0" borderId="6" xfId="0" applyNumberFormat="1" applyFont="1" applyBorder="1" applyAlignment="1">
      <alignment vertical="top"/>
    </xf>
    <xf numFmtId="1" fontId="2" fillId="0" borderId="2" xfId="0" applyNumberFormat="1" applyFont="1" applyBorder="1" applyAlignment="1">
      <alignment horizontal="right" vertical="top"/>
    </xf>
    <xf numFmtId="178" fontId="2" fillId="3" borderId="2" xfId="0" applyNumberFormat="1" applyFont="1" applyFill="1" applyBorder="1" applyAlignment="1">
      <alignment horizontal="right" vertical="top"/>
    </xf>
    <xf numFmtId="0" fontId="5" fillId="3" borderId="4" xfId="0" applyFont="1" applyFill="1" applyBorder="1" applyAlignment="1">
      <alignment vertical="top"/>
    </xf>
    <xf numFmtId="4" fontId="2" fillId="3" borderId="4" xfId="9" applyNumberFormat="1" applyFont="1" applyFill="1" applyBorder="1" applyAlignment="1" applyProtection="1">
      <alignment horizontal="right" vertical="top" wrapText="1"/>
    </xf>
    <xf numFmtId="4" fontId="2" fillId="3" borderId="2" xfId="19" applyNumberFormat="1" applyFont="1" applyFill="1" applyBorder="1" applyAlignment="1" applyProtection="1">
      <alignment vertical="top" wrapText="1"/>
    </xf>
    <xf numFmtId="4" fontId="2" fillId="3" borderId="2" xfId="15" applyNumberFormat="1" applyFill="1" applyBorder="1" applyAlignment="1">
      <alignment horizontal="center" vertical="top" wrapText="1"/>
    </xf>
    <xf numFmtId="4" fontId="2" fillId="0" borderId="2" xfId="9" applyNumberFormat="1" applyFont="1" applyFill="1" applyBorder="1" applyAlignment="1" applyProtection="1">
      <alignment horizontal="right" vertical="top" wrapText="1"/>
    </xf>
    <xf numFmtId="0" fontId="4" fillId="0" borderId="2" xfId="0" applyFont="1" applyBorder="1" applyAlignment="1">
      <alignment horizontal="justify" vertical="top" wrapText="1"/>
    </xf>
    <xf numFmtId="2" fontId="2" fillId="0" borderId="4" xfId="0" applyNumberFormat="1" applyFont="1" applyBorder="1" applyAlignment="1">
      <alignment horizontal="right" vertical="top"/>
    </xf>
    <xf numFmtId="0" fontId="10" fillId="0" borderId="2" xfId="0" applyFont="1" applyBorder="1" applyAlignment="1">
      <alignment vertical="top"/>
    </xf>
    <xf numFmtId="0" fontId="3" fillId="4" borderId="6" xfId="0" applyFont="1" applyFill="1" applyBorder="1" applyAlignment="1">
      <alignment horizontal="center" vertical="top"/>
    </xf>
    <xf numFmtId="4" fontId="3" fillId="4" borderId="6" xfId="0" applyNumberFormat="1" applyFont="1" applyFill="1" applyBorder="1" applyAlignment="1">
      <alignment horizontal="center" vertical="top"/>
    </xf>
    <xf numFmtId="4" fontId="3" fillId="4" borderId="6" xfId="0" applyNumberFormat="1" applyFont="1" applyFill="1" applyBorder="1" applyAlignment="1" applyProtection="1">
      <alignment horizontal="center" vertical="top"/>
      <protection locked="0"/>
    </xf>
    <xf numFmtId="4" fontId="3" fillId="0" borderId="2" xfId="0" applyNumberFormat="1" applyFont="1" applyBorder="1" applyAlignment="1">
      <alignment vertical="top"/>
    </xf>
    <xf numFmtId="1" fontId="3" fillId="3" borderId="2" xfId="20" applyNumberFormat="1" applyFont="1" applyFill="1" applyBorder="1" applyAlignment="1">
      <alignment horizontal="right" vertical="top"/>
    </xf>
    <xf numFmtId="4" fontId="2" fillId="3" borderId="2" xfId="20" applyNumberFormat="1" applyFill="1" applyBorder="1" applyAlignment="1">
      <alignment vertical="top"/>
    </xf>
    <xf numFmtId="4" fontId="2" fillId="3" borderId="2" xfId="20" applyNumberFormat="1" applyFill="1" applyBorder="1" applyAlignment="1">
      <alignment horizontal="center" vertical="top"/>
    </xf>
    <xf numFmtId="4" fontId="2" fillId="3" borderId="2" xfId="20" applyNumberFormat="1" applyFill="1" applyBorder="1" applyAlignment="1" applyProtection="1">
      <alignment vertical="top"/>
      <protection locked="0"/>
    </xf>
    <xf numFmtId="0" fontId="3" fillId="6" borderId="2" xfId="20" applyFont="1" applyFill="1" applyBorder="1" applyAlignment="1">
      <alignment vertical="top" wrapText="1"/>
    </xf>
    <xf numFmtId="4" fontId="2" fillId="3" borderId="2" xfId="2" applyNumberFormat="1" applyFont="1" applyFill="1" applyBorder="1" applyAlignment="1" applyProtection="1">
      <alignment horizontal="center" vertical="top"/>
    </xf>
    <xf numFmtId="4" fontId="2" fillId="3" borderId="2" xfId="20" applyNumberFormat="1" applyFill="1" applyBorder="1" applyAlignment="1">
      <alignment vertical="top" wrapText="1"/>
    </xf>
    <xf numFmtId="178" fontId="2" fillId="3" borderId="4" xfId="0" applyNumberFormat="1" applyFont="1" applyFill="1" applyBorder="1" applyAlignment="1">
      <alignment horizontal="right" vertical="top"/>
    </xf>
    <xf numFmtId="0" fontId="5" fillId="3" borderId="4" xfId="0" applyFont="1" applyFill="1" applyBorder="1" applyAlignment="1">
      <alignment vertical="top" wrapText="1"/>
    </xf>
    <xf numFmtId="4" fontId="2" fillId="3" borderId="4" xfId="9" applyNumberFormat="1" applyFont="1" applyFill="1" applyBorder="1" applyAlignment="1" applyProtection="1">
      <alignment vertical="top" wrapText="1"/>
    </xf>
    <xf numFmtId="2" fontId="3" fillId="3" borderId="2" xfId="0" applyNumberFormat="1" applyFont="1" applyFill="1" applyBorder="1" applyAlignment="1">
      <alignment horizontal="right" vertical="top"/>
    </xf>
    <xf numFmtId="39" fontId="5" fillId="0" borderId="2" xfId="0" applyNumberFormat="1" applyFont="1" applyBorder="1" applyAlignment="1">
      <alignment vertical="top" wrapText="1"/>
    </xf>
    <xf numFmtId="4" fontId="3" fillId="3" borderId="2" xfId="9" applyNumberFormat="1" applyFont="1" applyFill="1" applyBorder="1" applyAlignment="1" applyProtection="1">
      <alignment vertical="top" wrapText="1"/>
    </xf>
    <xf numFmtId="4" fontId="3" fillId="3" borderId="2" xfId="0" applyNumberFormat="1" applyFont="1" applyFill="1" applyBorder="1" applyAlignment="1">
      <alignment horizontal="center" vertical="top"/>
    </xf>
    <xf numFmtId="0" fontId="3" fillId="4" borderId="7" xfId="0" applyFont="1" applyFill="1" applyBorder="1" applyAlignment="1">
      <alignment vertical="top"/>
    </xf>
    <xf numFmtId="0" fontId="3" fillId="4" borderId="7" xfId="0" applyFont="1" applyFill="1" applyBorder="1" applyAlignment="1">
      <alignment horizontal="center" vertical="top"/>
    </xf>
    <xf numFmtId="4" fontId="3" fillId="4" borderId="7" xfId="0" applyNumberFormat="1" applyFont="1" applyFill="1" applyBorder="1" applyAlignment="1">
      <alignment vertical="top"/>
    </xf>
    <xf numFmtId="4" fontId="3" fillId="4" borderId="7" xfId="0" applyNumberFormat="1" applyFont="1" applyFill="1" applyBorder="1" applyAlignment="1" applyProtection="1">
      <alignment vertical="top"/>
      <protection locked="0"/>
    </xf>
    <xf numFmtId="4" fontId="2" fillId="0" borderId="2" xfId="11" applyNumberFormat="1" applyFont="1" applyBorder="1" applyAlignment="1">
      <alignment horizontal="center" vertical="top"/>
    </xf>
    <xf numFmtId="0" fontId="5" fillId="0" borderId="4" xfId="0" applyFont="1" applyBorder="1" applyAlignment="1">
      <alignment horizontal="left" vertical="top" wrapText="1"/>
    </xf>
    <xf numFmtId="0" fontId="3" fillId="4" borderId="4" xfId="0" applyFont="1" applyFill="1" applyBorder="1" applyAlignment="1">
      <alignment vertical="top"/>
    </xf>
    <xf numFmtId="0" fontId="4" fillId="4" borderId="4" xfId="0" applyFont="1" applyFill="1" applyBorder="1" applyAlignment="1">
      <alignment horizontal="center" vertical="top"/>
    </xf>
    <xf numFmtId="4" fontId="3" fillId="4" borderId="4" xfId="0" applyNumberFormat="1" applyFont="1" applyFill="1" applyBorder="1" applyAlignment="1">
      <alignment vertical="top"/>
    </xf>
    <xf numFmtId="4" fontId="3" fillId="4" borderId="4" xfId="0" applyNumberFormat="1" applyFont="1" applyFill="1" applyBorder="1" applyAlignment="1" applyProtection="1">
      <alignment vertical="top"/>
      <protection locked="0"/>
    </xf>
    <xf numFmtId="4" fontId="2" fillId="0" borderId="2" xfId="11" applyNumberFormat="1" applyFont="1" applyBorder="1" applyAlignment="1">
      <alignment vertical="top" wrapText="1"/>
    </xf>
    <xf numFmtId="0" fontId="2" fillId="0" borderId="2" xfId="0" applyFont="1" applyBorder="1" applyAlignment="1">
      <alignment vertical="top"/>
    </xf>
    <xf numFmtId="4" fontId="3" fillId="0" borderId="2" xfId="11" applyNumberFormat="1" applyFont="1" applyBorder="1" applyAlignment="1">
      <alignment horizontal="center" vertical="top"/>
    </xf>
    <xf numFmtId="4" fontId="2" fillId="3" borderId="2" xfId="11" applyNumberFormat="1" applyFont="1" applyFill="1" applyBorder="1" applyAlignment="1">
      <alignment horizontal="right" vertical="top"/>
    </xf>
    <xf numFmtId="4" fontId="2" fillId="3" borderId="2" xfId="11" applyNumberFormat="1" applyFont="1" applyFill="1" applyBorder="1" applyAlignment="1">
      <alignment horizontal="center" vertical="top"/>
    </xf>
    <xf numFmtId="39" fontId="4" fillId="0" borderId="2" xfId="11" applyFont="1" applyBorder="1" applyAlignment="1">
      <alignment horizontal="left" vertical="top"/>
    </xf>
    <xf numFmtId="4" fontId="3" fillId="0" borderId="2" xfId="11" applyNumberFormat="1" applyFont="1" applyBorder="1" applyAlignment="1">
      <alignment horizontal="left" vertical="top"/>
    </xf>
    <xf numFmtId="39" fontId="5" fillId="3" borderId="2" xfId="11" applyFont="1" applyFill="1" applyBorder="1" applyAlignment="1">
      <alignment horizontal="left" vertical="top"/>
    </xf>
    <xf numFmtId="4" fontId="2" fillId="0" borderId="2" xfId="11" applyNumberFormat="1" applyFont="1" applyBorder="1" applyAlignment="1">
      <alignment vertical="top"/>
    </xf>
    <xf numFmtId="4" fontId="2" fillId="0" borderId="2" xfId="18" applyNumberFormat="1" applyFont="1" applyBorder="1" applyAlignment="1" applyProtection="1">
      <alignment vertical="top"/>
      <protection locked="0"/>
    </xf>
    <xf numFmtId="0" fontId="2" fillId="0" borderId="4" xfId="0" applyFont="1" applyBorder="1" applyAlignment="1">
      <alignment vertical="top"/>
    </xf>
    <xf numFmtId="4" fontId="2" fillId="0" borderId="4" xfId="11" applyNumberFormat="1" applyFont="1" applyBorder="1" applyAlignment="1">
      <alignment horizontal="right" vertical="top"/>
    </xf>
    <xf numFmtId="0" fontId="4" fillId="3" borderId="2" xfId="21" applyFont="1" applyFill="1" applyBorder="1" applyAlignment="1">
      <alignment horizontal="center" vertical="top"/>
    </xf>
    <xf numFmtId="4" fontId="2" fillId="3" borderId="2" xfId="17" applyNumberFormat="1" applyFill="1" applyBorder="1" applyAlignment="1">
      <alignment horizontal="right" vertical="top" wrapText="1"/>
    </xf>
    <xf numFmtId="4" fontId="2" fillId="3" borderId="2" xfId="11" applyNumberFormat="1" applyFont="1" applyFill="1" applyBorder="1" applyAlignment="1">
      <alignment horizontal="center" vertical="top" wrapText="1"/>
    </xf>
    <xf numFmtId="2" fontId="2" fillId="0" borderId="2" xfId="0" applyNumberFormat="1" applyFont="1" applyBorder="1" applyAlignment="1">
      <alignment vertical="top"/>
    </xf>
    <xf numFmtId="0" fontId="3" fillId="4" borderId="8" xfId="0" applyFont="1" applyFill="1" applyBorder="1" applyAlignment="1">
      <alignment horizontal="center" vertical="top"/>
    </xf>
    <xf numFmtId="4" fontId="3" fillId="4" borderId="8" xfId="0" applyNumberFormat="1" applyFont="1" applyFill="1" applyBorder="1" applyAlignment="1">
      <alignment vertical="top"/>
    </xf>
    <xf numFmtId="4" fontId="3" fillId="4" borderId="8" xfId="0" applyNumberFormat="1" applyFont="1" applyFill="1" applyBorder="1" applyAlignment="1" applyProtection="1">
      <alignment vertical="top"/>
      <protection locked="0"/>
    </xf>
    <xf numFmtId="4" fontId="3" fillId="3" borderId="2" xfId="0" applyNumberFormat="1" applyFont="1" applyFill="1" applyBorder="1" applyAlignment="1">
      <alignment vertical="top"/>
    </xf>
    <xf numFmtId="0" fontId="3" fillId="0" borderId="2" xfId="0" applyFont="1" applyBorder="1" applyAlignment="1">
      <alignment horizontal="justify" vertical="top" wrapText="1"/>
    </xf>
    <xf numFmtId="178" fontId="2" fillId="0" borderId="5" xfId="0" applyNumberFormat="1" applyFont="1" applyBorder="1" applyAlignment="1">
      <alignment horizontal="right" vertical="top"/>
    </xf>
    <xf numFmtId="0" fontId="5" fillId="0" borderId="5" xfId="0" applyFont="1" applyBorder="1" applyAlignment="1">
      <alignment vertical="top" wrapText="1"/>
    </xf>
    <xf numFmtId="4" fontId="2" fillId="0" borderId="5" xfId="9" applyNumberFormat="1" applyFont="1" applyFill="1" applyBorder="1" applyAlignment="1" applyProtection="1">
      <alignment vertical="top" wrapText="1"/>
    </xf>
    <xf numFmtId="4" fontId="2" fillId="0" borderId="5" xfId="0" applyNumberFormat="1" applyFont="1" applyBorder="1" applyAlignment="1">
      <alignment horizontal="center" vertical="top"/>
    </xf>
    <xf numFmtId="4" fontId="2" fillId="0" borderId="5" xfId="0" applyNumberFormat="1" applyFont="1" applyBorder="1" applyAlignment="1" applyProtection="1">
      <alignment vertical="top"/>
      <protection locked="0"/>
    </xf>
    <xf numFmtId="1" fontId="3" fillId="0" borderId="3" xfId="0" applyNumberFormat="1" applyFont="1" applyBorder="1" applyAlignment="1">
      <alignment horizontal="right" vertical="top"/>
    </xf>
    <xf numFmtId="0" fontId="5" fillId="0" borderId="3" xfId="0" applyFont="1" applyBorder="1" applyAlignment="1">
      <alignment horizontal="left" vertical="top" wrapText="1"/>
    </xf>
    <xf numFmtId="4" fontId="2" fillId="0" borderId="3" xfId="9" applyNumberFormat="1" applyFont="1" applyFill="1" applyBorder="1" applyAlignment="1" applyProtection="1">
      <alignment vertical="top" wrapText="1"/>
    </xf>
    <xf numFmtId="4" fontId="2" fillId="0" borderId="3" xfId="0" applyNumberFormat="1" applyFont="1" applyBorder="1" applyAlignment="1">
      <alignment horizontal="center" vertical="top"/>
    </xf>
    <xf numFmtId="4" fontId="2" fillId="0" borderId="3" xfId="0" applyNumberFormat="1" applyFont="1" applyBorder="1" applyAlignment="1" applyProtection="1">
      <alignment vertical="top"/>
      <protection locked="0"/>
    </xf>
    <xf numFmtId="0" fontId="5" fillId="0" borderId="2" xfId="0" applyFont="1" applyBorder="1" applyAlignment="1">
      <alignment horizontal="justify" vertical="top" wrapText="1"/>
    </xf>
    <xf numFmtId="0" fontId="4" fillId="4" borderId="7" xfId="0" applyFont="1" applyFill="1" applyBorder="1" applyAlignment="1">
      <alignment horizontal="center" vertical="top"/>
    </xf>
    <xf numFmtId="2" fontId="2" fillId="0" borderId="2" xfId="22" applyNumberFormat="1" applyFont="1" applyFill="1" applyBorder="1" applyAlignment="1" applyProtection="1">
      <alignment horizontal="right" vertical="top"/>
    </xf>
    <xf numFmtId="0" fontId="2" fillId="0" borderId="4" xfId="0" applyFont="1" applyBorder="1" applyAlignment="1">
      <alignment horizontal="justify" vertical="top" wrapText="1"/>
    </xf>
    <xf numFmtId="4" fontId="2" fillId="0" borderId="4" xfId="9" applyNumberFormat="1" applyFont="1" applyFill="1" applyBorder="1" applyAlignment="1" applyProtection="1">
      <alignment horizontal="right" vertical="top" wrapText="1"/>
    </xf>
    <xf numFmtId="4" fontId="2" fillId="3" borderId="2" xfId="23" applyNumberFormat="1" applyFont="1" applyFill="1" applyBorder="1" applyAlignment="1" applyProtection="1">
      <alignment vertical="top"/>
      <protection locked="0"/>
    </xf>
    <xf numFmtId="0" fontId="3" fillId="0" borderId="2" xfId="24" applyFont="1" applyBorder="1" applyAlignment="1">
      <alignment vertical="top"/>
    </xf>
    <xf numFmtId="4" fontId="2" fillId="0" borderId="2" xfId="25" applyNumberFormat="1" applyBorder="1" applyAlignment="1" applyProtection="1">
      <alignment vertical="top" wrapText="1"/>
    </xf>
    <xf numFmtId="4" fontId="2" fillId="0" borderId="2" xfId="23" applyNumberFormat="1" applyFont="1" applyBorder="1" applyAlignment="1" applyProtection="1">
      <alignment vertical="top"/>
      <protection locked="0"/>
    </xf>
    <xf numFmtId="0" fontId="2" fillId="0" borderId="2" xfId="24" applyFont="1" applyBorder="1" applyAlignment="1">
      <alignment vertical="top"/>
    </xf>
    <xf numFmtId="0" fontId="5" fillId="0" borderId="2" xfId="24" applyFont="1" applyBorder="1" applyAlignment="1">
      <alignment horizontal="left" vertical="top" wrapText="1"/>
    </xf>
    <xf numFmtId="0" fontId="5" fillId="0" borderId="2" xfId="24" applyFont="1" applyBorder="1" applyAlignment="1">
      <alignment vertical="top" wrapText="1"/>
    </xf>
    <xf numFmtId="0" fontId="3" fillId="0" borderId="2" xfId="18" applyFont="1" applyBorder="1" applyAlignment="1">
      <alignment vertical="top"/>
    </xf>
    <xf numFmtId="0" fontId="2" fillId="0" borderId="2" xfId="18" applyFont="1" applyBorder="1" applyAlignment="1">
      <alignment vertical="top"/>
    </xf>
    <xf numFmtId="0" fontId="5" fillId="0" borderId="2" xfId="18" applyFont="1" applyBorder="1" applyAlignment="1">
      <alignment horizontal="left" vertical="top"/>
    </xf>
    <xf numFmtId="4" fontId="2" fillId="0" borderId="2" xfId="18" applyNumberFormat="1" applyFont="1" applyBorder="1" applyAlignment="1">
      <alignment vertical="top"/>
    </xf>
    <xf numFmtId="2" fontId="2" fillId="0" borderId="2" xfId="18" applyNumberFormat="1" applyFont="1" applyBorder="1" applyAlignment="1">
      <alignment vertical="top"/>
    </xf>
    <xf numFmtId="1" fontId="2" fillId="0" borderId="2" xfId="18" applyNumberFormat="1" applyFont="1" applyBorder="1" applyAlignment="1">
      <alignment vertical="top"/>
    </xf>
    <xf numFmtId="0" fontId="5" fillId="0" borderId="2" xfId="18" applyFont="1" applyBorder="1" applyAlignment="1">
      <alignment vertical="top"/>
    </xf>
    <xf numFmtId="0" fontId="5" fillId="3" borderId="2" xfId="18" applyFont="1" applyFill="1" applyBorder="1" applyAlignment="1">
      <alignment vertical="top" wrapText="1"/>
    </xf>
    <xf numFmtId="0" fontId="2" fillId="0" borderId="2" xfId="18" applyFont="1" applyBorder="1" applyAlignment="1">
      <alignment horizontal="right" vertical="top"/>
    </xf>
    <xf numFmtId="0" fontId="5" fillId="0" borderId="2" xfId="18" applyFont="1" applyBorder="1" applyAlignment="1">
      <alignment vertical="top" wrapText="1"/>
    </xf>
    <xf numFmtId="0" fontId="2" fillId="0" borderId="4" xfId="18" applyFont="1" applyBorder="1" applyAlignment="1">
      <alignment horizontal="right" vertical="top"/>
    </xf>
    <xf numFmtId="0" fontId="5" fillId="0" borderId="4" xfId="18" applyFont="1" applyBorder="1" applyAlignment="1">
      <alignment vertical="top" wrapText="1"/>
    </xf>
    <xf numFmtId="4" fontId="2" fillId="0" borderId="4" xfId="18" applyNumberFormat="1" applyFont="1" applyBorder="1" applyAlignment="1">
      <alignment vertical="top"/>
    </xf>
    <xf numFmtId="0" fontId="3" fillId="6" borderId="2" xfId="26" applyFont="1" applyFill="1" applyBorder="1" applyAlignment="1">
      <alignment horizontal="center" vertical="top" wrapText="1"/>
    </xf>
    <xf numFmtId="4" fontId="2" fillId="6" borderId="2" xfId="26" applyNumberFormat="1" applyFont="1" applyFill="1" applyBorder="1" applyAlignment="1">
      <alignment horizontal="right" vertical="top"/>
    </xf>
    <xf numFmtId="4" fontId="2" fillId="6" borderId="2" xfId="26" applyNumberFormat="1" applyFont="1" applyFill="1" applyBorder="1" applyAlignment="1">
      <alignment horizontal="center" vertical="top" wrapText="1"/>
    </xf>
    <xf numFmtId="4" fontId="2" fillId="6" borderId="2" xfId="26" applyNumberFormat="1" applyFont="1" applyFill="1" applyBorder="1" applyAlignment="1" applyProtection="1">
      <alignment vertical="top"/>
      <protection locked="0"/>
    </xf>
    <xf numFmtId="0" fontId="4" fillId="6" borderId="2" xfId="26" applyFont="1" applyFill="1" applyBorder="1" applyAlignment="1">
      <alignment horizontal="left" vertical="top" wrapText="1"/>
    </xf>
    <xf numFmtId="0" fontId="3" fillId="6" borderId="2" xfId="26" applyFont="1" applyFill="1" applyBorder="1" applyAlignment="1">
      <alignment horizontal="right" vertical="top" wrapText="1"/>
    </xf>
    <xf numFmtId="0" fontId="3" fillId="6" borderId="2" xfId="26" applyFont="1" applyFill="1" applyBorder="1" applyAlignment="1">
      <alignment horizontal="left" vertical="top" wrapText="1"/>
    </xf>
    <xf numFmtId="0" fontId="2" fillId="6" borderId="2" xfId="26" applyFont="1" applyFill="1" applyBorder="1" applyAlignment="1">
      <alignment horizontal="right" vertical="top" wrapText="1"/>
    </xf>
    <xf numFmtId="4" fontId="2" fillId="6" borderId="2" xfId="0" applyNumberFormat="1" applyFont="1" applyFill="1" applyBorder="1" applyAlignment="1" applyProtection="1">
      <alignment vertical="top"/>
      <protection locked="0"/>
    </xf>
    <xf numFmtId="4" fontId="2" fillId="6" borderId="2" xfId="0" applyNumberFormat="1" applyFont="1" applyFill="1" applyBorder="1" applyAlignment="1">
      <alignment vertical="top"/>
    </xf>
    <xf numFmtId="4" fontId="2" fillId="6" borderId="2" xfId="0" applyNumberFormat="1" applyFont="1" applyFill="1" applyBorder="1" applyAlignment="1">
      <alignment horizontal="center" vertical="top"/>
    </xf>
    <xf numFmtId="172" fontId="2" fillId="6" borderId="2" xfId="0" applyNumberFormat="1" applyFont="1" applyFill="1" applyBorder="1" applyAlignment="1">
      <alignment horizontal="right" vertical="top"/>
    </xf>
    <xf numFmtId="0" fontId="5" fillId="6" borderId="2" xfId="0" applyFont="1" applyFill="1" applyBorder="1" applyAlignment="1">
      <alignment vertical="top" wrapText="1"/>
    </xf>
    <xf numFmtId="172" fontId="3" fillId="6" borderId="2" xfId="0" applyNumberFormat="1" applyFont="1" applyFill="1" applyBorder="1" applyAlignment="1">
      <alignment horizontal="right" vertical="top"/>
    </xf>
    <xf numFmtId="0" fontId="4" fillId="6" borderId="2" xfId="0" applyFont="1" applyFill="1" applyBorder="1" applyAlignment="1">
      <alignment vertical="top" wrapText="1"/>
    </xf>
    <xf numFmtId="4" fontId="5" fillId="3" borderId="2" xfId="0" applyNumberFormat="1" applyFont="1" applyFill="1" applyBorder="1" applyAlignment="1" applyProtection="1">
      <alignment vertical="top" wrapText="1"/>
      <protection locked="0"/>
    </xf>
    <xf numFmtId="4" fontId="2" fillId="3" borderId="2" xfId="27" applyNumberFormat="1" applyFill="1" applyBorder="1" applyAlignment="1">
      <alignment horizontal="center" vertical="top" wrapText="1"/>
    </xf>
    <xf numFmtId="2" fontId="3" fillId="2" borderId="7" xfId="0" applyNumberFormat="1" applyFont="1" applyFill="1" applyBorder="1" applyAlignment="1">
      <alignment horizontal="right" vertical="top"/>
    </xf>
    <xf numFmtId="0" fontId="3" fillId="2" borderId="7" xfId="0" applyFont="1" applyFill="1" applyBorder="1" applyAlignment="1">
      <alignment horizontal="center" vertical="top" wrapText="1"/>
    </xf>
    <xf numFmtId="0" fontId="3" fillId="2" borderId="7" xfId="0" applyFont="1" applyFill="1" applyBorder="1" applyAlignment="1">
      <alignment vertical="top"/>
    </xf>
    <xf numFmtId="0" fontId="3" fillId="2" borderId="7" xfId="0" applyFont="1" applyFill="1" applyBorder="1" applyAlignment="1">
      <alignment horizontal="center" vertical="top"/>
    </xf>
    <xf numFmtId="0" fontId="3" fillId="2" borderId="7" xfId="0" applyFont="1" applyFill="1" applyBorder="1" applyAlignment="1" applyProtection="1">
      <alignment vertical="top"/>
      <protection locked="0"/>
    </xf>
    <xf numFmtId="0" fontId="3" fillId="3" borderId="2" xfId="0" applyFont="1" applyFill="1" applyBorder="1" applyAlignment="1" applyProtection="1">
      <alignment vertical="top"/>
      <protection locked="0"/>
    </xf>
    <xf numFmtId="0" fontId="3" fillId="3" borderId="2" xfId="0" applyFont="1" applyFill="1" applyBorder="1" applyAlignment="1" applyProtection="1">
      <alignment vertical="top" wrapText="1"/>
      <protection locked="0"/>
    </xf>
    <xf numFmtId="0" fontId="2" fillId="3" borderId="2" xfId="0" applyFont="1" applyFill="1" applyBorder="1" applyAlignment="1" applyProtection="1">
      <alignment vertical="top"/>
      <protection locked="0"/>
    </xf>
    <xf numFmtId="0" fontId="2" fillId="4" borderId="7" xfId="0" applyFont="1" applyFill="1" applyBorder="1" applyAlignment="1">
      <alignment vertical="top"/>
    </xf>
    <xf numFmtId="4" fontId="2" fillId="4" borderId="7" xfId="0" applyNumberFormat="1" applyFont="1" applyFill="1" applyBorder="1" applyAlignment="1">
      <alignment vertical="top"/>
    </xf>
    <xf numFmtId="0" fontId="2" fillId="4" borderId="7" xfId="0" applyFont="1" applyFill="1" applyBorder="1" applyAlignment="1">
      <alignment horizontal="center" vertical="top"/>
    </xf>
    <xf numFmtId="4" fontId="2" fillId="4" borderId="7" xfId="0" applyNumberFormat="1" applyFont="1" applyFill="1" applyBorder="1" applyAlignment="1" applyProtection="1">
      <alignment vertical="top"/>
      <protection locked="0"/>
    </xf>
    <xf numFmtId="4" fontId="2" fillId="3" borderId="4" xfId="0" applyNumberFormat="1" applyFont="1" applyFill="1" applyBorder="1" applyAlignment="1">
      <alignment vertical="top"/>
    </xf>
    <xf numFmtId="4" fontId="5" fillId="3" borderId="2" xfId="0" applyNumberFormat="1" applyFont="1" applyFill="1" applyBorder="1" applyAlignment="1">
      <alignment vertical="top"/>
    </xf>
    <xf numFmtId="4" fontId="2" fillId="3" borderId="2" xfId="28" applyNumberFormat="1" applyFont="1" applyFill="1" applyBorder="1" applyAlignment="1" applyProtection="1">
      <alignment vertical="top"/>
    </xf>
    <xf numFmtId="0" fontId="2" fillId="3" borderId="2" xfId="29" applyFill="1" applyBorder="1" applyAlignment="1">
      <alignment horizontal="center" vertical="top"/>
    </xf>
    <xf numFmtId="4" fontId="5" fillId="3" borderId="2" xfId="0" applyNumberFormat="1" applyFont="1" applyFill="1" applyBorder="1" applyAlignment="1">
      <alignment vertical="top" wrapText="1"/>
    </xf>
    <xf numFmtId="166" fontId="2" fillId="3" borderId="2" xfId="28" applyFont="1" applyFill="1" applyBorder="1" applyAlignment="1" applyProtection="1">
      <alignment vertical="top"/>
    </xf>
    <xf numFmtId="0" fontId="4" fillId="3" borderId="2" xfId="0" applyFont="1" applyFill="1" applyBorder="1" applyAlignment="1">
      <alignment horizontal="justify" vertical="top" wrapText="1"/>
    </xf>
    <xf numFmtId="176" fontId="2" fillId="6" borderId="2" xfId="0" applyNumberFormat="1" applyFont="1" applyFill="1" applyBorder="1" applyAlignment="1">
      <alignment horizontal="center" vertical="top"/>
    </xf>
    <xf numFmtId="0" fontId="2" fillId="2" borderId="7" xfId="0" applyFont="1" applyFill="1" applyBorder="1" applyAlignment="1">
      <alignment vertical="top"/>
    </xf>
    <xf numFmtId="4" fontId="2" fillId="2" borderId="7" xfId="0" applyNumberFormat="1" applyFont="1" applyFill="1" applyBorder="1" applyAlignment="1">
      <alignment vertical="top"/>
    </xf>
    <xf numFmtId="4" fontId="2" fillId="2" borderId="7" xfId="0" applyNumberFormat="1" applyFont="1" applyFill="1" applyBorder="1" applyAlignment="1" applyProtection="1">
      <alignment vertical="top"/>
      <protection locked="0"/>
    </xf>
    <xf numFmtId="4" fontId="5" fillId="3" borderId="2" xfId="0" applyNumberFormat="1" applyFont="1" applyFill="1" applyBorder="1" applyAlignment="1" applyProtection="1">
      <alignment vertical="top"/>
      <protection locked="0"/>
    </xf>
    <xf numFmtId="2" fontId="5" fillId="3" borderId="2" xfId="0" applyNumberFormat="1" applyFont="1" applyFill="1" applyBorder="1" applyAlignment="1">
      <alignment vertical="top"/>
    </xf>
    <xf numFmtId="0" fontId="2" fillId="4" borderId="4" xfId="0" applyFont="1" applyFill="1" applyBorder="1" applyAlignment="1">
      <alignment vertical="top"/>
    </xf>
    <xf numFmtId="0" fontId="3" fillId="4" borderId="4" xfId="0" applyFont="1" applyFill="1" applyBorder="1" applyAlignment="1">
      <alignment horizontal="center" vertical="top"/>
    </xf>
    <xf numFmtId="4" fontId="2" fillId="4" borderId="4" xfId="0" applyNumberFormat="1" applyFont="1" applyFill="1" applyBorder="1" applyAlignment="1">
      <alignment vertical="top"/>
    </xf>
    <xf numFmtId="4" fontId="2" fillId="4" borderId="4" xfId="0" applyNumberFormat="1" applyFont="1" applyFill="1" applyBorder="1" applyAlignment="1" applyProtection="1">
      <alignment vertical="top"/>
      <protection locked="0"/>
    </xf>
    <xf numFmtId="4" fontId="2" fillId="3" borderId="2" xfId="9" applyNumberFormat="1" applyFont="1" applyFill="1" applyBorder="1" applyAlignment="1" applyProtection="1">
      <alignment horizontal="right" vertical="top" wrapText="1"/>
      <protection locked="0"/>
    </xf>
    <xf numFmtId="2" fontId="3" fillId="2" borderId="3" xfId="0" applyNumberFormat="1" applyFont="1" applyFill="1" applyBorder="1" applyAlignment="1">
      <alignment horizontal="right" vertical="top"/>
    </xf>
    <xf numFmtId="0" fontId="3" fillId="2" borderId="3" xfId="0" applyFont="1" applyFill="1" applyBorder="1" applyAlignment="1">
      <alignment horizontal="center" vertical="top" wrapText="1"/>
    </xf>
    <xf numFmtId="0" fontId="3" fillId="2" borderId="3" xfId="0" applyFont="1" applyFill="1" applyBorder="1" applyAlignment="1">
      <alignment vertical="top"/>
    </xf>
    <xf numFmtId="0" fontId="3" fillId="2" borderId="3" xfId="0" applyFont="1" applyFill="1" applyBorder="1" applyAlignment="1">
      <alignment horizontal="center" vertical="top"/>
    </xf>
    <xf numFmtId="0" fontId="3" fillId="2" borderId="3" xfId="0" applyFont="1" applyFill="1" applyBorder="1" applyAlignment="1" applyProtection="1">
      <alignment vertical="top"/>
      <protection locked="0"/>
    </xf>
    <xf numFmtId="2" fontId="3" fillId="2" borderId="4" xfId="0" applyNumberFormat="1" applyFont="1" applyFill="1" applyBorder="1" applyAlignment="1">
      <alignment horizontal="right" vertical="top"/>
    </xf>
    <xf numFmtId="0" fontId="3" fillId="2" borderId="4" xfId="0" applyFont="1" applyFill="1" applyBorder="1" applyAlignment="1">
      <alignment vertical="top"/>
    </xf>
    <xf numFmtId="0" fontId="3" fillId="2" borderId="4" xfId="0" applyFont="1" applyFill="1" applyBorder="1" applyAlignment="1">
      <alignment horizontal="center" vertical="top"/>
    </xf>
    <xf numFmtId="0" fontId="3" fillId="2" borderId="4" xfId="0" applyFont="1" applyFill="1" applyBorder="1" applyAlignment="1" applyProtection="1">
      <alignment vertical="top"/>
      <protection locked="0"/>
    </xf>
    <xf numFmtId="0" fontId="2" fillId="0" borderId="2" xfId="0" applyFont="1" applyBorder="1" applyAlignment="1">
      <alignment horizontal="center" vertical="top"/>
    </xf>
    <xf numFmtId="0" fontId="5" fillId="0" borderId="2" xfId="0" applyFont="1" applyBorder="1" applyAlignment="1">
      <alignment horizontal="right" vertical="top" wrapText="1"/>
    </xf>
    <xf numFmtId="10" fontId="2" fillId="0" borderId="2" xfId="1" applyNumberFormat="1" applyFont="1" applyFill="1" applyBorder="1" applyAlignment="1" applyProtection="1">
      <alignment vertical="top"/>
    </xf>
    <xf numFmtId="0" fontId="2" fillId="0" borderId="2" xfId="0" applyFont="1" applyBorder="1" applyAlignment="1" applyProtection="1">
      <alignment vertical="top"/>
      <protection locked="0"/>
    </xf>
    <xf numFmtId="0" fontId="2" fillId="6" borderId="2" xfId="30" applyFill="1" applyBorder="1" applyAlignment="1" applyProtection="1">
      <alignment vertical="top" wrapText="1"/>
    </xf>
    <xf numFmtId="0" fontId="5" fillId="5" borderId="2" xfId="0" applyFont="1" applyFill="1" applyBorder="1" applyAlignment="1">
      <alignment horizontal="right" vertical="top" wrapText="1"/>
    </xf>
    <xf numFmtId="2" fontId="2" fillId="5" borderId="2" xfId="0" applyNumberFormat="1" applyFont="1" applyFill="1" applyBorder="1" applyAlignment="1">
      <alignment horizontal="right" vertical="top" wrapText="1"/>
    </xf>
    <xf numFmtId="0" fontId="2" fillId="5" borderId="2" xfId="31" applyFill="1" applyBorder="1" applyAlignment="1" applyProtection="1">
      <alignment horizontal="center" vertical="top"/>
    </xf>
    <xf numFmtId="4" fontId="2" fillId="5" borderId="2" xfId="32" applyNumberFormat="1" applyFill="1" applyBorder="1">
      <alignment vertical="top"/>
      <protection locked="0"/>
    </xf>
    <xf numFmtId="0" fontId="4" fillId="0" borderId="2" xfId="0" applyFont="1" applyBorder="1" applyAlignment="1">
      <alignment horizontal="right" vertical="top" wrapText="1"/>
    </xf>
    <xf numFmtId="0" fontId="3" fillId="0" borderId="2" xfId="0" applyFont="1" applyBorder="1" applyAlignment="1">
      <alignment horizontal="center" vertical="top"/>
    </xf>
    <xf numFmtId="2" fontId="2" fillId="7" borderId="9" xfId="0" applyNumberFormat="1" applyFont="1" applyFill="1" applyBorder="1" applyAlignment="1">
      <alignment horizontal="right" vertical="top"/>
    </xf>
    <xf numFmtId="0" fontId="3" fillId="7" borderId="9" xfId="0" applyFont="1" applyFill="1" applyBorder="1" applyAlignment="1">
      <alignment horizontal="right" vertical="top" wrapText="1"/>
    </xf>
    <xf numFmtId="0" fontId="2" fillId="7" borderId="9" xfId="0" applyFont="1" applyFill="1" applyBorder="1" applyAlignment="1">
      <alignment vertical="top"/>
    </xf>
    <xf numFmtId="0" fontId="2" fillId="7" borderId="9" xfId="0" applyFont="1" applyFill="1" applyBorder="1" applyAlignment="1">
      <alignment horizontal="center" vertical="top"/>
    </xf>
    <xf numFmtId="0" fontId="2" fillId="7" borderId="9" xfId="0" applyFont="1" applyFill="1" applyBorder="1" applyAlignment="1" applyProtection="1">
      <alignment vertical="top"/>
      <protection locked="0"/>
    </xf>
    <xf numFmtId="2" fontId="2" fillId="7" borderId="4" xfId="0" applyNumberFormat="1" applyFont="1" applyFill="1" applyBorder="1" applyAlignment="1">
      <alignment horizontal="right" vertical="top"/>
    </xf>
    <xf numFmtId="0" fontId="3" fillId="7" borderId="4" xfId="0" applyFont="1" applyFill="1" applyBorder="1" applyAlignment="1">
      <alignment horizontal="right" vertical="top" wrapText="1"/>
    </xf>
    <xf numFmtId="0" fontId="2" fillId="7" borderId="4" xfId="0" applyFont="1" applyFill="1" applyBorder="1" applyAlignment="1">
      <alignment vertical="top"/>
    </xf>
    <xf numFmtId="0" fontId="2" fillId="7" borderId="4" xfId="0" applyFont="1" applyFill="1" applyBorder="1" applyAlignment="1">
      <alignment horizontal="center" vertical="top"/>
    </xf>
    <xf numFmtId="0" fontId="2" fillId="7" borderId="4" xfId="0" applyFont="1" applyFill="1" applyBorder="1" applyAlignment="1" applyProtection="1">
      <alignment vertical="top"/>
      <protection locked="0"/>
    </xf>
    <xf numFmtId="2" fontId="2" fillId="0" borderId="0" xfId="0" applyNumberFormat="1" applyFont="1" applyAlignment="1">
      <alignment vertical="top"/>
    </xf>
    <xf numFmtId="0" fontId="5" fillId="0" borderId="0" xfId="0" applyFont="1" applyAlignment="1">
      <alignment vertical="top" wrapText="1"/>
    </xf>
    <xf numFmtId="4" fontId="3" fillId="2" borderId="1" xfId="0" applyNumberFormat="1" applyFont="1" applyFill="1" applyBorder="1" applyAlignment="1" applyProtection="1">
      <alignment horizontal="center" vertical="top"/>
      <protection locked="0"/>
    </xf>
    <xf numFmtId="164" fontId="3" fillId="3" borderId="2" xfId="5" applyNumberFormat="1" applyFont="1" applyFill="1" applyBorder="1" applyAlignment="1" applyProtection="1">
      <alignment horizontal="center" vertical="top"/>
    </xf>
    <xf numFmtId="43" fontId="2" fillId="3" borderId="2" xfId="5" applyFont="1" applyFill="1" applyBorder="1" applyAlignment="1" applyProtection="1">
      <alignment vertical="top"/>
    </xf>
    <xf numFmtId="43" fontId="3" fillId="3" borderId="2" xfId="5" applyFont="1" applyFill="1" applyBorder="1" applyAlignment="1" applyProtection="1">
      <alignment vertical="top"/>
      <protection locked="0"/>
    </xf>
    <xf numFmtId="164" fontId="3" fillId="3" borderId="2" xfId="5" applyNumberFormat="1" applyFont="1" applyFill="1" applyBorder="1" applyAlignment="1" applyProtection="1">
      <alignment horizontal="right" vertical="top"/>
    </xf>
    <xf numFmtId="43" fontId="2" fillId="3" borderId="2" xfId="5" applyFont="1" applyFill="1" applyBorder="1" applyAlignment="1" applyProtection="1">
      <alignment horizontal="right" vertical="top"/>
    </xf>
    <xf numFmtId="4" fontId="2" fillId="3" borderId="2" xfId="2" applyNumberFormat="1" applyFont="1" applyFill="1" applyBorder="1" applyAlignment="1" applyProtection="1">
      <alignment vertical="top" wrapText="1"/>
      <protection locked="0"/>
    </xf>
    <xf numFmtId="4" fontId="2" fillId="3" borderId="2" xfId="2" applyNumberFormat="1" applyFont="1" applyFill="1" applyBorder="1" applyAlignment="1" applyProtection="1">
      <alignment vertical="top"/>
      <protection locked="0"/>
    </xf>
    <xf numFmtId="4" fontId="3" fillId="4" borderId="3" xfId="0" applyNumberFormat="1" applyFont="1" applyFill="1" applyBorder="1" applyAlignment="1" applyProtection="1">
      <alignment horizontal="right" vertical="top"/>
      <protection locked="0"/>
    </xf>
    <xf numFmtId="43" fontId="3" fillId="3" borderId="2" xfId="5" applyFont="1" applyFill="1" applyBorder="1" applyAlignment="1" applyProtection="1">
      <alignment horizontal="center" vertical="top"/>
    </xf>
    <xf numFmtId="43" fontId="2" fillId="3" borderId="2" xfId="5" applyFont="1" applyFill="1" applyBorder="1" applyAlignment="1" applyProtection="1">
      <alignment vertical="top"/>
      <protection locked="0"/>
    </xf>
    <xf numFmtId="167" fontId="2" fillId="3" borderId="2" xfId="5" applyNumberFormat="1" applyFont="1" applyFill="1" applyBorder="1" applyAlignment="1" applyProtection="1">
      <alignment vertical="top" wrapText="1"/>
    </xf>
    <xf numFmtId="164" fontId="3" fillId="3" borderId="2" xfId="5" applyNumberFormat="1" applyFont="1" applyFill="1" applyBorder="1" applyAlignment="1" applyProtection="1">
      <alignment horizontal="right" vertical="top" wrapText="1"/>
    </xf>
    <xf numFmtId="167" fontId="2" fillId="3" borderId="2" xfId="5" applyNumberFormat="1" applyFont="1" applyFill="1" applyBorder="1" applyAlignment="1" applyProtection="1">
      <alignment horizontal="right" vertical="top" wrapText="1"/>
    </xf>
    <xf numFmtId="43" fontId="2" fillId="3" borderId="2" xfId="5" applyFont="1" applyFill="1" applyBorder="1" applyAlignment="1" applyProtection="1">
      <alignment vertical="top" wrapText="1"/>
    </xf>
    <xf numFmtId="164" fontId="2" fillId="3" borderId="2" xfId="5" applyNumberFormat="1" applyFont="1" applyFill="1" applyBorder="1" applyAlignment="1" applyProtection="1">
      <alignment horizontal="right" vertical="top" wrapText="1"/>
    </xf>
    <xf numFmtId="167" fontId="2" fillId="3" borderId="4" xfId="5" applyNumberFormat="1" applyFont="1" applyFill="1" applyBorder="1" applyAlignment="1" applyProtection="1">
      <alignment horizontal="right" vertical="top" wrapText="1"/>
    </xf>
    <xf numFmtId="4" fontId="2" fillId="3" borderId="4" xfId="0" applyNumberFormat="1" applyFont="1" applyFill="1" applyBorder="1" applyAlignment="1" applyProtection="1">
      <alignment horizontal="right" vertical="top"/>
      <protection locked="0"/>
    </xf>
    <xf numFmtId="43" fontId="2" fillId="3" borderId="2" xfId="5" applyFont="1" applyFill="1" applyBorder="1" applyAlignment="1" applyProtection="1">
      <alignment horizontal="right" vertical="top" wrapText="1"/>
    </xf>
    <xf numFmtId="43" fontId="3" fillId="3" borderId="2" xfId="5" applyFont="1" applyFill="1" applyBorder="1" applyAlignment="1" applyProtection="1">
      <alignment horizontal="right" vertical="top" wrapText="1"/>
    </xf>
    <xf numFmtId="167" fontId="3" fillId="3" borderId="2" xfId="5" applyNumberFormat="1" applyFont="1" applyFill="1" applyBorder="1" applyAlignment="1" applyProtection="1">
      <alignment horizontal="center" vertical="top" wrapText="1"/>
    </xf>
    <xf numFmtId="43" fontId="2" fillId="3" borderId="2" xfId="5" applyFont="1" applyFill="1" applyBorder="1" applyAlignment="1" applyProtection="1">
      <alignment vertical="top" wrapText="1"/>
      <protection locked="0"/>
    </xf>
    <xf numFmtId="39" fontId="2" fillId="3" borderId="2" xfId="4" applyNumberFormat="1" applyFill="1" applyBorder="1" applyAlignment="1" applyProtection="1">
      <alignment vertical="top" wrapText="1"/>
      <protection locked="0"/>
    </xf>
    <xf numFmtId="39" fontId="2" fillId="3" borderId="2" xfId="0" applyNumberFormat="1" applyFont="1" applyFill="1" applyBorder="1" applyAlignment="1" applyProtection="1">
      <alignment horizontal="right" vertical="top" wrapText="1"/>
      <protection locked="0"/>
    </xf>
    <xf numFmtId="168" fontId="2" fillId="3" borderId="2" xfId="33" applyNumberFormat="1" applyFont="1" applyFill="1" applyBorder="1" applyAlignment="1" applyProtection="1">
      <alignment vertical="top"/>
      <protection locked="0"/>
    </xf>
    <xf numFmtId="39" fontId="2" fillId="3" borderId="4" xfId="0" applyNumberFormat="1" applyFont="1" applyFill="1" applyBorder="1" applyAlignment="1" applyProtection="1">
      <alignment horizontal="right" vertical="top" wrapText="1"/>
      <protection locked="0"/>
    </xf>
    <xf numFmtId="168" fontId="2" fillId="3" borderId="2" xfId="0" applyNumberFormat="1" applyFont="1" applyFill="1" applyBorder="1" applyAlignment="1" applyProtection="1">
      <alignment horizontal="right" vertical="top"/>
      <protection locked="0"/>
    </xf>
    <xf numFmtId="4" fontId="3" fillId="2" borderId="3" xfId="5" applyNumberFormat="1" applyFont="1" applyFill="1" applyBorder="1" applyAlignment="1" applyProtection="1">
      <alignment horizontal="center" vertical="top"/>
    </xf>
    <xf numFmtId="4" fontId="3" fillId="2" borderId="3" xfId="0" applyNumberFormat="1" applyFont="1" applyFill="1" applyBorder="1" applyAlignment="1" applyProtection="1">
      <alignment vertical="top"/>
      <protection locked="0"/>
    </xf>
    <xf numFmtId="168" fontId="2" fillId="3" borderId="2" xfId="0" applyNumberFormat="1" applyFont="1" applyFill="1" applyBorder="1" applyAlignment="1" applyProtection="1">
      <alignment vertical="top"/>
      <protection locked="0"/>
    </xf>
    <xf numFmtId="4" fontId="3" fillId="2" borderId="4" xfId="5" applyNumberFormat="1" applyFont="1" applyFill="1" applyBorder="1" applyAlignment="1" applyProtection="1">
      <alignment horizontal="center" vertical="top"/>
    </xf>
    <xf numFmtId="4" fontId="3" fillId="2" borderId="4" xfId="0" applyNumberFormat="1" applyFont="1" applyFill="1" applyBorder="1" applyAlignment="1" applyProtection="1">
      <alignment vertical="top"/>
      <protection locked="0"/>
    </xf>
    <xf numFmtId="4" fontId="4" fillId="3" borderId="5" xfId="5" applyNumberFormat="1" applyFont="1" applyFill="1" applyBorder="1" applyAlignment="1" applyProtection="1">
      <alignment horizontal="center" vertical="top"/>
    </xf>
    <xf numFmtId="4" fontId="3" fillId="3" borderId="5" xfId="0" applyNumberFormat="1" applyFont="1" applyFill="1" applyBorder="1" applyAlignment="1" applyProtection="1">
      <alignment vertical="top"/>
      <protection locked="0"/>
    </xf>
    <xf numFmtId="167" fontId="3" fillId="3" borderId="2" xfId="5" applyNumberFormat="1" applyFont="1" applyFill="1" applyBorder="1" applyAlignment="1" applyProtection="1">
      <alignment horizontal="right" vertical="top" wrapText="1"/>
    </xf>
    <xf numFmtId="167" fontId="2" fillId="3" borderId="2" xfId="5" applyNumberFormat="1" applyFont="1" applyFill="1" applyBorder="1" applyAlignment="1" applyProtection="1">
      <alignment horizontal="center" vertical="top" wrapText="1"/>
    </xf>
    <xf numFmtId="43" fontId="2" fillId="4" borderId="3" xfId="5" applyFont="1" applyFill="1" applyBorder="1" applyAlignment="1" applyProtection="1">
      <alignment horizontal="right" vertical="top" wrapText="1"/>
    </xf>
    <xf numFmtId="43" fontId="2" fillId="4" borderId="3" xfId="5" applyFont="1" applyFill="1" applyBorder="1" applyAlignment="1" applyProtection="1">
      <alignment horizontal="center" vertical="top" wrapText="1"/>
    </xf>
    <xf numFmtId="43" fontId="2" fillId="4" borderId="3" xfId="5" applyFont="1" applyFill="1" applyBorder="1" applyAlignment="1" applyProtection="1">
      <alignment horizontal="right" vertical="top" wrapText="1"/>
      <protection locked="0"/>
    </xf>
    <xf numFmtId="43" fontId="3" fillId="4" borderId="3" xfId="5" applyFont="1" applyFill="1" applyBorder="1" applyAlignment="1" applyProtection="1">
      <alignment horizontal="right" vertical="top" wrapText="1"/>
      <protection locked="0"/>
    </xf>
    <xf numFmtId="43" fontId="3" fillId="3" borderId="2" xfId="5" applyFont="1" applyFill="1" applyBorder="1" applyAlignment="1" applyProtection="1">
      <alignment horizontal="right" vertical="top" wrapText="1"/>
      <protection locked="0"/>
    </xf>
    <xf numFmtId="4" fontId="2" fillId="3" borderId="2" xfId="22" applyNumberFormat="1" applyFont="1" applyFill="1" applyBorder="1" applyAlignment="1" applyProtection="1">
      <alignment vertical="top"/>
      <protection locked="0"/>
    </xf>
    <xf numFmtId="43" fontId="2" fillId="3" borderId="4" xfId="5" applyFont="1" applyFill="1" applyBorder="1" applyAlignment="1" applyProtection="1">
      <alignment horizontal="right" vertical="top" wrapText="1"/>
    </xf>
    <xf numFmtId="39" fontId="2" fillId="3" borderId="4" xfId="4" applyNumberFormat="1" applyFill="1" applyBorder="1" applyAlignment="1" applyProtection="1">
      <alignment vertical="top" wrapText="1"/>
      <protection locked="0"/>
    </xf>
    <xf numFmtId="7" fontId="2" fillId="3" borderId="2" xfId="5" applyNumberFormat="1" applyFont="1" applyFill="1" applyBorder="1" applyAlignment="1" applyProtection="1">
      <alignment horizontal="right" vertical="top" wrapText="1"/>
      <protection locked="0"/>
    </xf>
    <xf numFmtId="43" fontId="2" fillId="2" borderId="4" xfId="5" applyFont="1" applyFill="1" applyBorder="1" applyAlignment="1" applyProtection="1">
      <alignment horizontal="right" vertical="top" wrapText="1"/>
    </xf>
    <xf numFmtId="43" fontId="2" fillId="2" borderId="4" xfId="5" applyFont="1" applyFill="1" applyBorder="1" applyAlignment="1" applyProtection="1">
      <alignment horizontal="center" vertical="top" wrapText="1"/>
    </xf>
    <xf numFmtId="43" fontId="2" fillId="2" borderId="4" xfId="5" applyFont="1" applyFill="1" applyBorder="1" applyAlignment="1" applyProtection="1">
      <alignment horizontal="right" vertical="top" wrapText="1"/>
      <protection locked="0"/>
    </xf>
    <xf numFmtId="43" fontId="3" fillId="2" borderId="4" xfId="5" applyFont="1" applyFill="1" applyBorder="1" applyAlignment="1" applyProtection="1">
      <alignment horizontal="right" vertical="top" wrapText="1"/>
      <protection locked="0"/>
    </xf>
    <xf numFmtId="4" fontId="3" fillId="4" borderId="6" xfId="0" applyNumberFormat="1" applyFont="1" applyFill="1" applyBorder="1" applyAlignment="1" applyProtection="1">
      <alignment horizontal="right" vertical="top"/>
      <protection locked="0"/>
    </xf>
    <xf numFmtId="4" fontId="2" fillId="3" borderId="2" xfId="20" applyNumberFormat="1" applyFill="1" applyBorder="1" applyAlignment="1" applyProtection="1">
      <alignment vertical="top" wrapText="1"/>
      <protection locked="0"/>
    </xf>
    <xf numFmtId="168" fontId="2" fillId="3" borderId="2" xfId="20" applyNumberFormat="1" applyFill="1" applyBorder="1" applyAlignment="1" applyProtection="1">
      <alignment vertical="top"/>
      <protection locked="0"/>
    </xf>
    <xf numFmtId="4" fontId="2" fillId="6" borderId="2" xfId="34" applyNumberFormat="1" applyFont="1" applyFill="1" applyBorder="1" applyAlignment="1" applyProtection="1">
      <alignment vertical="top"/>
      <protection locked="0"/>
    </xf>
    <xf numFmtId="4" fontId="3" fillId="2" borderId="7" xfId="0" applyNumberFormat="1" applyFont="1" applyFill="1" applyBorder="1" applyAlignment="1" applyProtection="1">
      <alignment vertical="top"/>
      <protection locked="0"/>
    </xf>
    <xf numFmtId="43" fontId="2" fillId="3" borderId="2" xfId="5" applyFont="1" applyFill="1" applyBorder="1" applyAlignment="1" applyProtection="1">
      <alignment horizontal="center" vertical="top"/>
    </xf>
    <xf numFmtId="4" fontId="2" fillId="5" borderId="2" xfId="0" applyNumberFormat="1" applyFont="1" applyFill="1" applyBorder="1" applyAlignment="1" applyProtection="1">
      <alignment horizontal="right" vertical="top" wrapText="1"/>
      <protection locked="0"/>
    </xf>
    <xf numFmtId="4" fontId="3" fillId="7" borderId="9" xfId="0" applyNumberFormat="1" applyFont="1" applyFill="1" applyBorder="1" applyAlignment="1" applyProtection="1">
      <alignment vertical="top"/>
      <protection locked="0"/>
    </xf>
    <xf numFmtId="4" fontId="3" fillId="7" borderId="4" xfId="0" applyNumberFormat="1" applyFont="1" applyFill="1" applyBorder="1" applyAlignment="1" applyProtection="1">
      <alignment vertical="top"/>
      <protection locked="0"/>
    </xf>
    <xf numFmtId="0" fontId="3" fillId="0" borderId="0" xfId="0" applyFont="1" applyAlignment="1">
      <alignment horizontal="left" vertical="top"/>
    </xf>
  </cellXfs>
  <cellStyles count="35">
    <cellStyle name="Millares 10 2" xfId="5"/>
    <cellStyle name="Millares 10 2 2 3" xfId="33"/>
    <cellStyle name="Millares 10 9" xfId="32"/>
    <cellStyle name="Millares 2 2 2 2 2" xfId="2"/>
    <cellStyle name="Millares 2 2 2 3" xfId="13"/>
    <cellStyle name="Millares 2 2 2 4" xfId="10"/>
    <cellStyle name="Millares 3 3" xfId="3"/>
    <cellStyle name="Millares 3 3 2 3" xfId="19"/>
    <cellStyle name="Millares 3_111-12 ac neyba zona alta" xfId="7"/>
    <cellStyle name="Millares 4 3 2" xfId="22"/>
    <cellStyle name="Millares 5 3" xfId="9"/>
    <cellStyle name="Millares 5 3 5" xfId="25"/>
    <cellStyle name="Millares_PRES 059-09 REHABIL. PLANTA DE TRATAMIENTO DE 80 LPS RAPIDA, AC. HATO DEL YAQUE" xfId="34"/>
    <cellStyle name="Millares_rec. 1 al 314-04 ac. mult. sabana larga-hato viejo-potroso 2" xfId="28"/>
    <cellStyle name="Normal" xfId="0" builtinId="0"/>
    <cellStyle name="Normal 10 2" xfId="4"/>
    <cellStyle name="Normal 10 2 4" xfId="30"/>
    <cellStyle name="Normal 13 2 3" xfId="12"/>
    <cellStyle name="Normal 19" xfId="8"/>
    <cellStyle name="Normal 2 10" xfId="15"/>
    <cellStyle name="Normal 2 2" xfId="17"/>
    <cellStyle name="Normal 2 2 2" xfId="27"/>
    <cellStyle name="Normal 2 3 2" xfId="20"/>
    <cellStyle name="Normal 31_correccion de averia ac.hatillo prov.hato mayor oct.2011 2 2" xfId="31"/>
    <cellStyle name="Normal 57" xfId="16"/>
    <cellStyle name="Normal 69" xfId="24"/>
    <cellStyle name="Normal 71" xfId="18"/>
    <cellStyle name="Normal 72" xfId="23"/>
    <cellStyle name="Normal 9 2" xfId="26"/>
    <cellStyle name="Normal 9 2 2" xfId="14"/>
    <cellStyle name="Normal_ANALISIS EL PUERTO" xfId="29"/>
    <cellStyle name="Normal_CARCAMO SAN PEDRO" xfId="6"/>
    <cellStyle name="Normal_Hoja1" xfId="11"/>
    <cellStyle name="Normal_PRES 059-09 REHABIL. PLANTA DE TRATAMIENTO DE 80 LPS RAPIDA, AC. HATO DEL YAQUE" xfId="21"/>
    <cellStyle name="Porcentaje"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1285875</xdr:colOff>
      <xdr:row>1624</xdr:row>
      <xdr:rowOff>0</xdr:rowOff>
    </xdr:from>
    <xdr:ext cx="95250" cy="166310"/>
    <xdr:sp macro="" textlink="">
      <xdr:nvSpPr>
        <xdr:cNvPr id="3350" name="Text Box 15">
          <a:extLst>
            <a:ext uri="{FF2B5EF4-FFF2-40B4-BE49-F238E27FC236}">
              <a16:creationId xmlns:a16="http://schemas.microsoft.com/office/drawing/2014/main" id="{E73B479A-1621-4403-9E19-F764FD9D0772}"/>
            </a:ext>
          </a:extLst>
        </xdr:cNvPr>
        <xdr:cNvSpPr txBox="1">
          <a:spLocks noChangeArrowheads="1"/>
        </xdr:cNvSpPr>
      </xdr:nvSpPr>
      <xdr:spPr bwMode="auto">
        <a:xfrm>
          <a:off x="1933575" y="339709125"/>
          <a:ext cx="95250" cy="166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1" name="Text Box 15">
          <a:extLst>
            <a:ext uri="{FF2B5EF4-FFF2-40B4-BE49-F238E27FC236}">
              <a16:creationId xmlns:a16="http://schemas.microsoft.com/office/drawing/2014/main" id="{E5B6909C-24A2-4993-8216-B85BA279726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2" name="Text Box 15">
          <a:extLst>
            <a:ext uri="{FF2B5EF4-FFF2-40B4-BE49-F238E27FC236}">
              <a16:creationId xmlns:a16="http://schemas.microsoft.com/office/drawing/2014/main" id="{D9837666-D80A-4E55-ADFD-BBEA993C80D9}"/>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3" name="Text Box 15">
          <a:extLst>
            <a:ext uri="{FF2B5EF4-FFF2-40B4-BE49-F238E27FC236}">
              <a16:creationId xmlns:a16="http://schemas.microsoft.com/office/drawing/2014/main" id="{FF25651B-3EBE-405C-94BA-4A53931AED5F}"/>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4" name="Text Box 15">
          <a:extLst>
            <a:ext uri="{FF2B5EF4-FFF2-40B4-BE49-F238E27FC236}">
              <a16:creationId xmlns:a16="http://schemas.microsoft.com/office/drawing/2014/main" id="{14099F4D-69B0-488F-94A1-6B7482C7D58C}"/>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5" name="Text Box 15">
          <a:extLst>
            <a:ext uri="{FF2B5EF4-FFF2-40B4-BE49-F238E27FC236}">
              <a16:creationId xmlns:a16="http://schemas.microsoft.com/office/drawing/2014/main" id="{5D0D797B-DE86-44C2-A94E-32BAF67691EF}"/>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6" name="Text Box 15">
          <a:extLst>
            <a:ext uri="{FF2B5EF4-FFF2-40B4-BE49-F238E27FC236}">
              <a16:creationId xmlns:a16="http://schemas.microsoft.com/office/drawing/2014/main" id="{D6F60A12-B7FD-4916-9A6E-9EAC0C1193CF}"/>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7" name="Text Box 15">
          <a:extLst>
            <a:ext uri="{FF2B5EF4-FFF2-40B4-BE49-F238E27FC236}">
              <a16:creationId xmlns:a16="http://schemas.microsoft.com/office/drawing/2014/main" id="{AA048AAE-A77C-4BCA-BA5A-1CB2554ABE2B}"/>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58" name="Text Box 15">
          <a:extLst>
            <a:ext uri="{FF2B5EF4-FFF2-40B4-BE49-F238E27FC236}">
              <a16:creationId xmlns:a16="http://schemas.microsoft.com/office/drawing/2014/main" id="{D75812E6-6BF2-4E58-A203-074644BA1A1B}"/>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59" name="Text Box 15">
          <a:extLst>
            <a:ext uri="{FF2B5EF4-FFF2-40B4-BE49-F238E27FC236}">
              <a16:creationId xmlns:a16="http://schemas.microsoft.com/office/drawing/2014/main" id="{074EBF7B-D75E-40C9-A806-A7D5D7775F1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0" name="Text Box 15">
          <a:extLst>
            <a:ext uri="{FF2B5EF4-FFF2-40B4-BE49-F238E27FC236}">
              <a16:creationId xmlns:a16="http://schemas.microsoft.com/office/drawing/2014/main" id="{B6252267-24C9-4EEF-BD79-901A06B13F4E}"/>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1" name="Text Box 15">
          <a:extLst>
            <a:ext uri="{FF2B5EF4-FFF2-40B4-BE49-F238E27FC236}">
              <a16:creationId xmlns:a16="http://schemas.microsoft.com/office/drawing/2014/main" id="{05366DA6-C8A4-423E-9FF8-A9ADD3DC1A26}"/>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2" name="Text Box 15">
          <a:extLst>
            <a:ext uri="{FF2B5EF4-FFF2-40B4-BE49-F238E27FC236}">
              <a16:creationId xmlns:a16="http://schemas.microsoft.com/office/drawing/2014/main" id="{C9C58591-2C55-4E6E-83A6-A6ABBEE470E7}"/>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3" name="Text Box 15">
          <a:extLst>
            <a:ext uri="{FF2B5EF4-FFF2-40B4-BE49-F238E27FC236}">
              <a16:creationId xmlns:a16="http://schemas.microsoft.com/office/drawing/2014/main" id="{DFFB0D73-9CCC-47A5-8C79-2505120B8D28}"/>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4" name="Text Box 15">
          <a:extLst>
            <a:ext uri="{FF2B5EF4-FFF2-40B4-BE49-F238E27FC236}">
              <a16:creationId xmlns:a16="http://schemas.microsoft.com/office/drawing/2014/main" id="{B5258771-0837-4D28-96CD-9AAB34A84F8F}"/>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5" name="Text Box 15">
          <a:extLst>
            <a:ext uri="{FF2B5EF4-FFF2-40B4-BE49-F238E27FC236}">
              <a16:creationId xmlns:a16="http://schemas.microsoft.com/office/drawing/2014/main" id="{7B58CC95-E0DA-4E86-81A0-A5E9EFF249A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66" name="Text Box 15">
          <a:extLst>
            <a:ext uri="{FF2B5EF4-FFF2-40B4-BE49-F238E27FC236}">
              <a16:creationId xmlns:a16="http://schemas.microsoft.com/office/drawing/2014/main" id="{3E1B316E-6EA5-4454-9357-5473340CD41D}"/>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67" name="Text Box 15">
          <a:extLst>
            <a:ext uri="{FF2B5EF4-FFF2-40B4-BE49-F238E27FC236}">
              <a16:creationId xmlns:a16="http://schemas.microsoft.com/office/drawing/2014/main" id="{4882842A-0B27-4DB0-830D-C5E4D5324922}"/>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68" name="Text Box 15">
          <a:extLst>
            <a:ext uri="{FF2B5EF4-FFF2-40B4-BE49-F238E27FC236}">
              <a16:creationId xmlns:a16="http://schemas.microsoft.com/office/drawing/2014/main" id="{4D24D063-2FD3-4EC3-9663-53338A5FB764}"/>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69" name="Text Box 15">
          <a:extLst>
            <a:ext uri="{FF2B5EF4-FFF2-40B4-BE49-F238E27FC236}">
              <a16:creationId xmlns:a16="http://schemas.microsoft.com/office/drawing/2014/main" id="{495A41D4-0786-4991-AF10-16549AEE3E04}"/>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0" name="Text Box 15">
          <a:extLst>
            <a:ext uri="{FF2B5EF4-FFF2-40B4-BE49-F238E27FC236}">
              <a16:creationId xmlns:a16="http://schemas.microsoft.com/office/drawing/2014/main" id="{9A422E77-CC45-4567-9A9D-0C09C9F6B5EC}"/>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1" name="Text Box 15">
          <a:extLst>
            <a:ext uri="{FF2B5EF4-FFF2-40B4-BE49-F238E27FC236}">
              <a16:creationId xmlns:a16="http://schemas.microsoft.com/office/drawing/2014/main" id="{95F988D9-185C-423A-9E82-747536397E9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2" name="Text Box 15">
          <a:extLst>
            <a:ext uri="{FF2B5EF4-FFF2-40B4-BE49-F238E27FC236}">
              <a16:creationId xmlns:a16="http://schemas.microsoft.com/office/drawing/2014/main" id="{40E0B7BF-A4AE-4837-B258-708DD7C440A2}"/>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3" name="Text Box 15">
          <a:extLst>
            <a:ext uri="{FF2B5EF4-FFF2-40B4-BE49-F238E27FC236}">
              <a16:creationId xmlns:a16="http://schemas.microsoft.com/office/drawing/2014/main" id="{64518451-704E-40A4-A9B4-0BBE345F78D3}"/>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3374" name="Text Box 15">
          <a:extLst>
            <a:ext uri="{FF2B5EF4-FFF2-40B4-BE49-F238E27FC236}">
              <a16:creationId xmlns:a16="http://schemas.microsoft.com/office/drawing/2014/main" id="{612D7F4D-2F3C-4C8A-8E60-2C86EFB87D0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5" name="Text Box 15">
          <a:extLst>
            <a:ext uri="{FF2B5EF4-FFF2-40B4-BE49-F238E27FC236}">
              <a16:creationId xmlns:a16="http://schemas.microsoft.com/office/drawing/2014/main" id="{3DD301B0-5470-4E74-9FEA-46C9CAAF23A4}"/>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6" name="Text Box 15">
          <a:extLst>
            <a:ext uri="{FF2B5EF4-FFF2-40B4-BE49-F238E27FC236}">
              <a16:creationId xmlns:a16="http://schemas.microsoft.com/office/drawing/2014/main" id="{15C291B1-B425-46B6-96B8-4F1844A3BA98}"/>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7" name="Text Box 15">
          <a:extLst>
            <a:ext uri="{FF2B5EF4-FFF2-40B4-BE49-F238E27FC236}">
              <a16:creationId xmlns:a16="http://schemas.microsoft.com/office/drawing/2014/main" id="{59C174DB-16D8-470E-9694-65FDDF61F57F}"/>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8" name="Text Box 15">
          <a:extLst>
            <a:ext uri="{FF2B5EF4-FFF2-40B4-BE49-F238E27FC236}">
              <a16:creationId xmlns:a16="http://schemas.microsoft.com/office/drawing/2014/main" id="{B37A1FE0-B289-4A38-B71E-C268D3E9B737}"/>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79" name="Text Box 15">
          <a:extLst>
            <a:ext uri="{FF2B5EF4-FFF2-40B4-BE49-F238E27FC236}">
              <a16:creationId xmlns:a16="http://schemas.microsoft.com/office/drawing/2014/main" id="{75A648BF-6979-4540-929A-266672B0F5A9}"/>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80" name="Text Box 15">
          <a:extLst>
            <a:ext uri="{FF2B5EF4-FFF2-40B4-BE49-F238E27FC236}">
              <a16:creationId xmlns:a16="http://schemas.microsoft.com/office/drawing/2014/main" id="{7FD7F9A8-CDD3-416E-B0D9-0CF9EA6FAA24}"/>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81" name="Text Box 15">
          <a:extLst>
            <a:ext uri="{FF2B5EF4-FFF2-40B4-BE49-F238E27FC236}">
              <a16:creationId xmlns:a16="http://schemas.microsoft.com/office/drawing/2014/main" id="{6092F584-69F8-43D8-97DA-ABDB627E6FC8}"/>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3382" name="Text Box 15">
          <a:extLst>
            <a:ext uri="{FF2B5EF4-FFF2-40B4-BE49-F238E27FC236}">
              <a16:creationId xmlns:a16="http://schemas.microsoft.com/office/drawing/2014/main" id="{7AF7DE01-EAF4-4E7B-BAFE-9D5F9A482E7D}"/>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3" name="Text Box 15">
          <a:extLst>
            <a:ext uri="{FF2B5EF4-FFF2-40B4-BE49-F238E27FC236}">
              <a16:creationId xmlns:a16="http://schemas.microsoft.com/office/drawing/2014/main" id="{B75089CD-291D-4FD8-9936-7B00B69F5C49}"/>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4" name="Text Box 15">
          <a:extLst>
            <a:ext uri="{FF2B5EF4-FFF2-40B4-BE49-F238E27FC236}">
              <a16:creationId xmlns:a16="http://schemas.microsoft.com/office/drawing/2014/main" id="{685C1FCE-22C1-4EF2-9127-9E338A71BA76}"/>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5" name="Text Box 15">
          <a:extLst>
            <a:ext uri="{FF2B5EF4-FFF2-40B4-BE49-F238E27FC236}">
              <a16:creationId xmlns:a16="http://schemas.microsoft.com/office/drawing/2014/main" id="{4802934A-61D8-4DA9-9C9F-03DF4B04D5E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6" name="Text Box 15">
          <a:extLst>
            <a:ext uri="{FF2B5EF4-FFF2-40B4-BE49-F238E27FC236}">
              <a16:creationId xmlns:a16="http://schemas.microsoft.com/office/drawing/2014/main" id="{1F545EBC-65BE-4017-B803-A62780BF8289}"/>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7" name="Text Box 15">
          <a:extLst>
            <a:ext uri="{FF2B5EF4-FFF2-40B4-BE49-F238E27FC236}">
              <a16:creationId xmlns:a16="http://schemas.microsoft.com/office/drawing/2014/main" id="{86CB0229-70CD-4124-AFB0-DD9750BDC8ED}"/>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8" name="Text Box 15">
          <a:extLst>
            <a:ext uri="{FF2B5EF4-FFF2-40B4-BE49-F238E27FC236}">
              <a16:creationId xmlns:a16="http://schemas.microsoft.com/office/drawing/2014/main" id="{49073BFD-6778-4A2A-9F89-3F815171AA06}"/>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89" name="Text Box 15">
          <a:extLst>
            <a:ext uri="{FF2B5EF4-FFF2-40B4-BE49-F238E27FC236}">
              <a16:creationId xmlns:a16="http://schemas.microsoft.com/office/drawing/2014/main" id="{67DB1162-BEA9-4C1A-95AB-0E1F58FAE15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390" name="Text Box 15">
          <a:extLst>
            <a:ext uri="{FF2B5EF4-FFF2-40B4-BE49-F238E27FC236}">
              <a16:creationId xmlns:a16="http://schemas.microsoft.com/office/drawing/2014/main" id="{E3F76D64-9F41-4BF3-BB88-9A64B7E63B5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1" name="Text Box 15">
          <a:extLst>
            <a:ext uri="{FF2B5EF4-FFF2-40B4-BE49-F238E27FC236}">
              <a16:creationId xmlns:a16="http://schemas.microsoft.com/office/drawing/2014/main" id="{D6BECD79-649E-472A-B855-D52CE5D19EA4}"/>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2" name="Text Box 15">
          <a:extLst>
            <a:ext uri="{FF2B5EF4-FFF2-40B4-BE49-F238E27FC236}">
              <a16:creationId xmlns:a16="http://schemas.microsoft.com/office/drawing/2014/main" id="{A2E063E4-CB42-4840-9A82-EFBABDE8887F}"/>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3" name="Text Box 15">
          <a:extLst>
            <a:ext uri="{FF2B5EF4-FFF2-40B4-BE49-F238E27FC236}">
              <a16:creationId xmlns:a16="http://schemas.microsoft.com/office/drawing/2014/main" id="{43EA0D4E-8D29-45F2-B6B0-F5031472AD1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4" name="Text Box 15">
          <a:extLst>
            <a:ext uri="{FF2B5EF4-FFF2-40B4-BE49-F238E27FC236}">
              <a16:creationId xmlns:a16="http://schemas.microsoft.com/office/drawing/2014/main" id="{920DB846-7E29-43A8-A051-F7E199365CAE}"/>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5" name="Text Box 15">
          <a:extLst>
            <a:ext uri="{FF2B5EF4-FFF2-40B4-BE49-F238E27FC236}">
              <a16:creationId xmlns:a16="http://schemas.microsoft.com/office/drawing/2014/main" id="{E07A46A5-1918-415A-93BD-8B5C67A79321}"/>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6" name="Text Box 15">
          <a:extLst>
            <a:ext uri="{FF2B5EF4-FFF2-40B4-BE49-F238E27FC236}">
              <a16:creationId xmlns:a16="http://schemas.microsoft.com/office/drawing/2014/main" id="{45663888-172E-4F98-A930-38044E40CFD2}"/>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7" name="Text Box 15">
          <a:extLst>
            <a:ext uri="{FF2B5EF4-FFF2-40B4-BE49-F238E27FC236}">
              <a16:creationId xmlns:a16="http://schemas.microsoft.com/office/drawing/2014/main" id="{4FE63D4B-E2F8-4B3D-A5DD-972C429B46A0}"/>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398" name="Text Box 15">
          <a:extLst>
            <a:ext uri="{FF2B5EF4-FFF2-40B4-BE49-F238E27FC236}">
              <a16:creationId xmlns:a16="http://schemas.microsoft.com/office/drawing/2014/main" id="{11B5AFEF-67D2-49BA-8B5B-0C4B9DD19F4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399" name="Text Box 15">
          <a:extLst>
            <a:ext uri="{FF2B5EF4-FFF2-40B4-BE49-F238E27FC236}">
              <a16:creationId xmlns:a16="http://schemas.microsoft.com/office/drawing/2014/main" id="{907E112D-8248-4A55-8F13-24CD60A9D5F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0" name="Text Box 15">
          <a:extLst>
            <a:ext uri="{FF2B5EF4-FFF2-40B4-BE49-F238E27FC236}">
              <a16:creationId xmlns:a16="http://schemas.microsoft.com/office/drawing/2014/main" id="{BB65F42C-2DDE-4047-A9F5-C7F6FB51DB47}"/>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1" name="Text Box 15">
          <a:extLst>
            <a:ext uri="{FF2B5EF4-FFF2-40B4-BE49-F238E27FC236}">
              <a16:creationId xmlns:a16="http://schemas.microsoft.com/office/drawing/2014/main" id="{0197E70F-2FC0-4017-A3FD-2651C5630C7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2" name="Text Box 15">
          <a:extLst>
            <a:ext uri="{FF2B5EF4-FFF2-40B4-BE49-F238E27FC236}">
              <a16:creationId xmlns:a16="http://schemas.microsoft.com/office/drawing/2014/main" id="{64D163F4-8FD6-452E-9FC7-D2FF393CF227}"/>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3" name="Text Box 15">
          <a:extLst>
            <a:ext uri="{FF2B5EF4-FFF2-40B4-BE49-F238E27FC236}">
              <a16:creationId xmlns:a16="http://schemas.microsoft.com/office/drawing/2014/main" id="{72BC3779-A03D-47B9-AE8B-F6C693A5E9A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4" name="Text Box 15">
          <a:extLst>
            <a:ext uri="{FF2B5EF4-FFF2-40B4-BE49-F238E27FC236}">
              <a16:creationId xmlns:a16="http://schemas.microsoft.com/office/drawing/2014/main" id="{4ABBE11C-169F-4232-A2C9-18920CAF36D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5" name="Text Box 15">
          <a:extLst>
            <a:ext uri="{FF2B5EF4-FFF2-40B4-BE49-F238E27FC236}">
              <a16:creationId xmlns:a16="http://schemas.microsoft.com/office/drawing/2014/main" id="{C5605A58-941F-4BDF-9282-63838961FEBB}"/>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06" name="Text Box 15">
          <a:extLst>
            <a:ext uri="{FF2B5EF4-FFF2-40B4-BE49-F238E27FC236}">
              <a16:creationId xmlns:a16="http://schemas.microsoft.com/office/drawing/2014/main" id="{C5842129-B594-421F-9E1F-951FCF0D7F8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07" name="Text Box 15">
          <a:extLst>
            <a:ext uri="{FF2B5EF4-FFF2-40B4-BE49-F238E27FC236}">
              <a16:creationId xmlns:a16="http://schemas.microsoft.com/office/drawing/2014/main" id="{A0F028FB-28AD-4042-A90E-654177757F6E}"/>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08" name="Text Box 15">
          <a:extLst>
            <a:ext uri="{FF2B5EF4-FFF2-40B4-BE49-F238E27FC236}">
              <a16:creationId xmlns:a16="http://schemas.microsoft.com/office/drawing/2014/main" id="{09C3C4EC-92AF-4844-B1E8-E62FD114B355}"/>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09" name="Text Box 15">
          <a:extLst>
            <a:ext uri="{FF2B5EF4-FFF2-40B4-BE49-F238E27FC236}">
              <a16:creationId xmlns:a16="http://schemas.microsoft.com/office/drawing/2014/main" id="{782E11B4-A31B-40AD-88CB-2FB35A0B904B}"/>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0" name="Text Box 15">
          <a:extLst>
            <a:ext uri="{FF2B5EF4-FFF2-40B4-BE49-F238E27FC236}">
              <a16:creationId xmlns:a16="http://schemas.microsoft.com/office/drawing/2014/main" id="{327B2C9E-7406-4F02-9B99-0DCDE60333B4}"/>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1" name="Text Box 15">
          <a:extLst>
            <a:ext uri="{FF2B5EF4-FFF2-40B4-BE49-F238E27FC236}">
              <a16:creationId xmlns:a16="http://schemas.microsoft.com/office/drawing/2014/main" id="{E4ABF4FF-BA4C-429B-A719-34E05F455B0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2" name="Text Box 15">
          <a:extLst>
            <a:ext uri="{FF2B5EF4-FFF2-40B4-BE49-F238E27FC236}">
              <a16:creationId xmlns:a16="http://schemas.microsoft.com/office/drawing/2014/main" id="{1F71DB1A-4006-4C04-A98A-AFBC091DC37D}"/>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3" name="Text Box 15">
          <a:extLst>
            <a:ext uri="{FF2B5EF4-FFF2-40B4-BE49-F238E27FC236}">
              <a16:creationId xmlns:a16="http://schemas.microsoft.com/office/drawing/2014/main" id="{959B60A5-C4B7-4BD2-956A-786D7EF6FEAE}"/>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3414" name="Text Box 15">
          <a:extLst>
            <a:ext uri="{FF2B5EF4-FFF2-40B4-BE49-F238E27FC236}">
              <a16:creationId xmlns:a16="http://schemas.microsoft.com/office/drawing/2014/main" id="{19700267-F01C-441F-86AB-7114F44EB2C8}"/>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5" name="Text Box 15">
          <a:extLst>
            <a:ext uri="{FF2B5EF4-FFF2-40B4-BE49-F238E27FC236}">
              <a16:creationId xmlns:a16="http://schemas.microsoft.com/office/drawing/2014/main" id="{92386928-7CDC-420A-9034-35FC040AA71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6" name="Text Box 15">
          <a:extLst>
            <a:ext uri="{FF2B5EF4-FFF2-40B4-BE49-F238E27FC236}">
              <a16:creationId xmlns:a16="http://schemas.microsoft.com/office/drawing/2014/main" id="{581D5144-29E1-424C-A5ED-08DDE2F0BD0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7" name="Text Box 15">
          <a:extLst>
            <a:ext uri="{FF2B5EF4-FFF2-40B4-BE49-F238E27FC236}">
              <a16:creationId xmlns:a16="http://schemas.microsoft.com/office/drawing/2014/main" id="{902FEAAC-A897-4E5B-9AB7-E4A63BAE55B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8" name="Text Box 15">
          <a:extLst>
            <a:ext uri="{FF2B5EF4-FFF2-40B4-BE49-F238E27FC236}">
              <a16:creationId xmlns:a16="http://schemas.microsoft.com/office/drawing/2014/main" id="{E9C9AD7D-2584-4B22-84CF-87694D87AC3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19" name="Text Box 15">
          <a:extLst>
            <a:ext uri="{FF2B5EF4-FFF2-40B4-BE49-F238E27FC236}">
              <a16:creationId xmlns:a16="http://schemas.microsoft.com/office/drawing/2014/main" id="{50554765-37C9-4482-A40D-1AE5C71075F7}"/>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20" name="Text Box 15">
          <a:extLst>
            <a:ext uri="{FF2B5EF4-FFF2-40B4-BE49-F238E27FC236}">
              <a16:creationId xmlns:a16="http://schemas.microsoft.com/office/drawing/2014/main" id="{229E5E6D-CF3F-475F-99AB-F4475D168F8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21" name="Text Box 15">
          <a:extLst>
            <a:ext uri="{FF2B5EF4-FFF2-40B4-BE49-F238E27FC236}">
              <a16:creationId xmlns:a16="http://schemas.microsoft.com/office/drawing/2014/main" id="{520EA187-FA57-4780-B52A-C1E00941BE0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22" name="Text Box 15">
          <a:extLst>
            <a:ext uri="{FF2B5EF4-FFF2-40B4-BE49-F238E27FC236}">
              <a16:creationId xmlns:a16="http://schemas.microsoft.com/office/drawing/2014/main" id="{0C616630-327B-4D19-AB0B-4B073CC6A074}"/>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3" name="Text Box 15">
          <a:extLst>
            <a:ext uri="{FF2B5EF4-FFF2-40B4-BE49-F238E27FC236}">
              <a16:creationId xmlns:a16="http://schemas.microsoft.com/office/drawing/2014/main" id="{F892EE85-4BAC-4ED0-8C50-B840F26F9173}"/>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4" name="Text Box 15">
          <a:extLst>
            <a:ext uri="{FF2B5EF4-FFF2-40B4-BE49-F238E27FC236}">
              <a16:creationId xmlns:a16="http://schemas.microsoft.com/office/drawing/2014/main" id="{AA1B0B11-83D4-4E60-AB3E-179601B517CD}"/>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5" name="Text Box 15">
          <a:extLst>
            <a:ext uri="{FF2B5EF4-FFF2-40B4-BE49-F238E27FC236}">
              <a16:creationId xmlns:a16="http://schemas.microsoft.com/office/drawing/2014/main" id="{E6D24F6B-D603-49D3-8A2E-E44857CB619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6" name="Text Box 15">
          <a:extLst>
            <a:ext uri="{FF2B5EF4-FFF2-40B4-BE49-F238E27FC236}">
              <a16:creationId xmlns:a16="http://schemas.microsoft.com/office/drawing/2014/main" id="{B9282F50-971D-4B3D-86B8-2406D395FC4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7" name="Text Box 15">
          <a:extLst>
            <a:ext uri="{FF2B5EF4-FFF2-40B4-BE49-F238E27FC236}">
              <a16:creationId xmlns:a16="http://schemas.microsoft.com/office/drawing/2014/main" id="{D3C84827-EFAB-4E1B-BF00-A9E702B5845D}"/>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8" name="Text Box 15">
          <a:extLst>
            <a:ext uri="{FF2B5EF4-FFF2-40B4-BE49-F238E27FC236}">
              <a16:creationId xmlns:a16="http://schemas.microsoft.com/office/drawing/2014/main" id="{8C03E132-9C2F-40ED-A0D7-8BB523B02D5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29" name="Text Box 15">
          <a:extLst>
            <a:ext uri="{FF2B5EF4-FFF2-40B4-BE49-F238E27FC236}">
              <a16:creationId xmlns:a16="http://schemas.microsoft.com/office/drawing/2014/main" id="{FD1245D6-C52C-4451-9026-5A12FE2AEB83}"/>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3430" name="Text Box 15">
          <a:extLst>
            <a:ext uri="{FF2B5EF4-FFF2-40B4-BE49-F238E27FC236}">
              <a16:creationId xmlns:a16="http://schemas.microsoft.com/office/drawing/2014/main" id="{D1D0AD67-D270-44C0-B162-FF191E3AA890}"/>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1" name="Text Box 15">
          <a:extLst>
            <a:ext uri="{FF2B5EF4-FFF2-40B4-BE49-F238E27FC236}">
              <a16:creationId xmlns:a16="http://schemas.microsoft.com/office/drawing/2014/main" id="{EA91D680-D8EE-4206-AE50-2DCEA6AED493}"/>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2" name="Text Box 15">
          <a:extLst>
            <a:ext uri="{FF2B5EF4-FFF2-40B4-BE49-F238E27FC236}">
              <a16:creationId xmlns:a16="http://schemas.microsoft.com/office/drawing/2014/main" id="{335811A7-6531-4F8B-BD0C-547DEB23CDB2}"/>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3" name="Text Box 15">
          <a:extLst>
            <a:ext uri="{FF2B5EF4-FFF2-40B4-BE49-F238E27FC236}">
              <a16:creationId xmlns:a16="http://schemas.microsoft.com/office/drawing/2014/main" id="{7EE5F2A8-9ABB-488D-BAE8-442F76E402B8}"/>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4" name="Text Box 15">
          <a:extLst>
            <a:ext uri="{FF2B5EF4-FFF2-40B4-BE49-F238E27FC236}">
              <a16:creationId xmlns:a16="http://schemas.microsoft.com/office/drawing/2014/main" id="{8B982D52-D80C-4C4D-A820-537D777C1078}"/>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5" name="Text Box 15">
          <a:extLst>
            <a:ext uri="{FF2B5EF4-FFF2-40B4-BE49-F238E27FC236}">
              <a16:creationId xmlns:a16="http://schemas.microsoft.com/office/drawing/2014/main" id="{77282A53-B8FD-4810-BC14-D7522061294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6" name="Text Box 15">
          <a:extLst>
            <a:ext uri="{FF2B5EF4-FFF2-40B4-BE49-F238E27FC236}">
              <a16:creationId xmlns:a16="http://schemas.microsoft.com/office/drawing/2014/main" id="{5DADD38E-D51D-4B59-B4C4-685D0A37F105}"/>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7" name="Text Box 15">
          <a:extLst>
            <a:ext uri="{FF2B5EF4-FFF2-40B4-BE49-F238E27FC236}">
              <a16:creationId xmlns:a16="http://schemas.microsoft.com/office/drawing/2014/main" id="{A596DE1A-0262-45BB-9452-034862CC8FA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38" name="Text Box 15">
          <a:extLst>
            <a:ext uri="{FF2B5EF4-FFF2-40B4-BE49-F238E27FC236}">
              <a16:creationId xmlns:a16="http://schemas.microsoft.com/office/drawing/2014/main" id="{3B42999B-B4D3-4E61-B76C-7A85A6D9CB4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39" name="Text Box 15">
          <a:extLst>
            <a:ext uri="{FF2B5EF4-FFF2-40B4-BE49-F238E27FC236}">
              <a16:creationId xmlns:a16="http://schemas.microsoft.com/office/drawing/2014/main" id="{3214E1CE-D1E3-422C-8352-B5ABC7D0BB09}"/>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0" name="Text Box 15">
          <a:extLst>
            <a:ext uri="{FF2B5EF4-FFF2-40B4-BE49-F238E27FC236}">
              <a16:creationId xmlns:a16="http://schemas.microsoft.com/office/drawing/2014/main" id="{8318FF19-825F-4A08-9D51-0CE7CC881060}"/>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1" name="Text Box 15">
          <a:extLst>
            <a:ext uri="{FF2B5EF4-FFF2-40B4-BE49-F238E27FC236}">
              <a16:creationId xmlns:a16="http://schemas.microsoft.com/office/drawing/2014/main" id="{4F4AB104-F34E-489A-B5E4-8359C9B445E3}"/>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2" name="Text Box 15">
          <a:extLst>
            <a:ext uri="{FF2B5EF4-FFF2-40B4-BE49-F238E27FC236}">
              <a16:creationId xmlns:a16="http://schemas.microsoft.com/office/drawing/2014/main" id="{2D9C23F5-5624-423E-9342-6C4A6816466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3" name="Text Box 15">
          <a:extLst>
            <a:ext uri="{FF2B5EF4-FFF2-40B4-BE49-F238E27FC236}">
              <a16:creationId xmlns:a16="http://schemas.microsoft.com/office/drawing/2014/main" id="{C9140ACD-C281-4174-BD36-A49F3F3C9C0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4" name="Text Box 15">
          <a:extLst>
            <a:ext uri="{FF2B5EF4-FFF2-40B4-BE49-F238E27FC236}">
              <a16:creationId xmlns:a16="http://schemas.microsoft.com/office/drawing/2014/main" id="{EB232323-9B15-4D08-9CD7-A0B54C151AE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5" name="Text Box 15">
          <a:extLst>
            <a:ext uri="{FF2B5EF4-FFF2-40B4-BE49-F238E27FC236}">
              <a16:creationId xmlns:a16="http://schemas.microsoft.com/office/drawing/2014/main" id="{652685F2-6DEF-416C-A76C-C7CF0627A05E}"/>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46" name="Text Box 15">
          <a:extLst>
            <a:ext uri="{FF2B5EF4-FFF2-40B4-BE49-F238E27FC236}">
              <a16:creationId xmlns:a16="http://schemas.microsoft.com/office/drawing/2014/main" id="{ABB0816F-1D9B-47D2-A816-AF915652021F}"/>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47" name="Text Box 15">
          <a:extLst>
            <a:ext uri="{FF2B5EF4-FFF2-40B4-BE49-F238E27FC236}">
              <a16:creationId xmlns:a16="http://schemas.microsoft.com/office/drawing/2014/main" id="{4861E0F8-ACAE-46F2-B816-4A55015FADE7}"/>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48" name="Text Box 15">
          <a:extLst>
            <a:ext uri="{FF2B5EF4-FFF2-40B4-BE49-F238E27FC236}">
              <a16:creationId xmlns:a16="http://schemas.microsoft.com/office/drawing/2014/main" id="{A3139F8E-0941-4F60-920C-49A8348F4D81}"/>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49" name="Text Box 15">
          <a:extLst>
            <a:ext uri="{FF2B5EF4-FFF2-40B4-BE49-F238E27FC236}">
              <a16:creationId xmlns:a16="http://schemas.microsoft.com/office/drawing/2014/main" id="{7D48A529-85CA-4D55-9527-AFFB86C3237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0" name="Text Box 15">
          <a:extLst>
            <a:ext uri="{FF2B5EF4-FFF2-40B4-BE49-F238E27FC236}">
              <a16:creationId xmlns:a16="http://schemas.microsoft.com/office/drawing/2014/main" id="{6D60429D-0315-4D1D-A535-4E80C329397D}"/>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1" name="Text Box 15">
          <a:extLst>
            <a:ext uri="{FF2B5EF4-FFF2-40B4-BE49-F238E27FC236}">
              <a16:creationId xmlns:a16="http://schemas.microsoft.com/office/drawing/2014/main" id="{59DF9C40-21DD-4CC3-B41B-2829B49AB1F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2" name="Text Box 15">
          <a:extLst>
            <a:ext uri="{FF2B5EF4-FFF2-40B4-BE49-F238E27FC236}">
              <a16:creationId xmlns:a16="http://schemas.microsoft.com/office/drawing/2014/main" id="{07A1E048-4635-4FAF-9F7B-BB4CC3E5927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3" name="Text Box 15">
          <a:extLst>
            <a:ext uri="{FF2B5EF4-FFF2-40B4-BE49-F238E27FC236}">
              <a16:creationId xmlns:a16="http://schemas.microsoft.com/office/drawing/2014/main" id="{09A54591-858C-480E-9AED-5668205F383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3454" name="Text Box 15">
          <a:extLst>
            <a:ext uri="{FF2B5EF4-FFF2-40B4-BE49-F238E27FC236}">
              <a16:creationId xmlns:a16="http://schemas.microsoft.com/office/drawing/2014/main" id="{CBEC430E-E927-4A71-9A9C-C9E8793309A8}"/>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5" name="Text Box 15">
          <a:extLst>
            <a:ext uri="{FF2B5EF4-FFF2-40B4-BE49-F238E27FC236}">
              <a16:creationId xmlns:a16="http://schemas.microsoft.com/office/drawing/2014/main" id="{8372F181-260E-48F7-BE32-25DC7997027D}"/>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6" name="Text Box 15">
          <a:extLst>
            <a:ext uri="{FF2B5EF4-FFF2-40B4-BE49-F238E27FC236}">
              <a16:creationId xmlns:a16="http://schemas.microsoft.com/office/drawing/2014/main" id="{2CD67A3C-1FC7-4921-8BA4-9B4E28F34E4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7" name="Text Box 15">
          <a:extLst>
            <a:ext uri="{FF2B5EF4-FFF2-40B4-BE49-F238E27FC236}">
              <a16:creationId xmlns:a16="http://schemas.microsoft.com/office/drawing/2014/main" id="{F4A8BE84-2737-4191-ADBB-BC0908C312E9}"/>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8" name="Text Box 15">
          <a:extLst>
            <a:ext uri="{FF2B5EF4-FFF2-40B4-BE49-F238E27FC236}">
              <a16:creationId xmlns:a16="http://schemas.microsoft.com/office/drawing/2014/main" id="{F00C07FF-648E-4018-8A70-1420969899E6}"/>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59" name="Text Box 15">
          <a:extLst>
            <a:ext uri="{FF2B5EF4-FFF2-40B4-BE49-F238E27FC236}">
              <a16:creationId xmlns:a16="http://schemas.microsoft.com/office/drawing/2014/main" id="{374CF646-EA08-4FEE-9535-4DC9D9B44F9F}"/>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60" name="Text Box 15">
          <a:extLst>
            <a:ext uri="{FF2B5EF4-FFF2-40B4-BE49-F238E27FC236}">
              <a16:creationId xmlns:a16="http://schemas.microsoft.com/office/drawing/2014/main" id="{5CEE12F2-AA7B-471E-B765-6180555049A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61" name="Text Box 15">
          <a:extLst>
            <a:ext uri="{FF2B5EF4-FFF2-40B4-BE49-F238E27FC236}">
              <a16:creationId xmlns:a16="http://schemas.microsoft.com/office/drawing/2014/main" id="{A47F610D-6485-47AD-BFB2-C6C2C05B9F12}"/>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3462" name="Text Box 15">
          <a:extLst>
            <a:ext uri="{FF2B5EF4-FFF2-40B4-BE49-F238E27FC236}">
              <a16:creationId xmlns:a16="http://schemas.microsoft.com/office/drawing/2014/main" id="{7B5AC877-928E-428B-8A79-3F1609DBCBF2}"/>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3" name="Text Box 15">
          <a:extLst>
            <a:ext uri="{FF2B5EF4-FFF2-40B4-BE49-F238E27FC236}">
              <a16:creationId xmlns:a16="http://schemas.microsoft.com/office/drawing/2014/main" id="{13D25398-CA4D-4B64-A628-2F9F165AE13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4" name="Text Box 15">
          <a:extLst>
            <a:ext uri="{FF2B5EF4-FFF2-40B4-BE49-F238E27FC236}">
              <a16:creationId xmlns:a16="http://schemas.microsoft.com/office/drawing/2014/main" id="{C673F0EA-8D43-4BEE-9BA9-A2949E68D37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5" name="Text Box 15">
          <a:extLst>
            <a:ext uri="{FF2B5EF4-FFF2-40B4-BE49-F238E27FC236}">
              <a16:creationId xmlns:a16="http://schemas.microsoft.com/office/drawing/2014/main" id="{6E5D69C6-4A87-40A5-BC09-4E4DD0471FC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6" name="Text Box 15">
          <a:extLst>
            <a:ext uri="{FF2B5EF4-FFF2-40B4-BE49-F238E27FC236}">
              <a16:creationId xmlns:a16="http://schemas.microsoft.com/office/drawing/2014/main" id="{C33253D2-0E09-46DB-8E74-F302EC517B7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7" name="Text Box 15">
          <a:extLst>
            <a:ext uri="{FF2B5EF4-FFF2-40B4-BE49-F238E27FC236}">
              <a16:creationId xmlns:a16="http://schemas.microsoft.com/office/drawing/2014/main" id="{FC3DC849-D08D-476B-8424-4E42B09486CD}"/>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8" name="Text Box 15">
          <a:extLst>
            <a:ext uri="{FF2B5EF4-FFF2-40B4-BE49-F238E27FC236}">
              <a16:creationId xmlns:a16="http://schemas.microsoft.com/office/drawing/2014/main" id="{611B599A-367D-422A-9E18-816F2E62A7B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69" name="Text Box 15">
          <a:extLst>
            <a:ext uri="{FF2B5EF4-FFF2-40B4-BE49-F238E27FC236}">
              <a16:creationId xmlns:a16="http://schemas.microsoft.com/office/drawing/2014/main" id="{E1132B0E-A181-4506-9973-DFBDF216843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3470" name="Text Box 15">
          <a:extLst>
            <a:ext uri="{FF2B5EF4-FFF2-40B4-BE49-F238E27FC236}">
              <a16:creationId xmlns:a16="http://schemas.microsoft.com/office/drawing/2014/main" id="{C3860C90-4214-48D4-9452-B54EB3C88A5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1" name="Text Box 15">
          <a:extLst>
            <a:ext uri="{FF2B5EF4-FFF2-40B4-BE49-F238E27FC236}">
              <a16:creationId xmlns:a16="http://schemas.microsoft.com/office/drawing/2014/main" id="{65BDA2BC-1A0A-433D-A34C-18BFEEEA333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2" name="Text Box 15">
          <a:extLst>
            <a:ext uri="{FF2B5EF4-FFF2-40B4-BE49-F238E27FC236}">
              <a16:creationId xmlns:a16="http://schemas.microsoft.com/office/drawing/2014/main" id="{A17F46B4-958F-497C-85B9-E797E873979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3" name="Text Box 15">
          <a:extLst>
            <a:ext uri="{FF2B5EF4-FFF2-40B4-BE49-F238E27FC236}">
              <a16:creationId xmlns:a16="http://schemas.microsoft.com/office/drawing/2014/main" id="{370D3E0C-4D02-4ABF-B0EC-34F3DAF94178}"/>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4" name="Text Box 15">
          <a:extLst>
            <a:ext uri="{FF2B5EF4-FFF2-40B4-BE49-F238E27FC236}">
              <a16:creationId xmlns:a16="http://schemas.microsoft.com/office/drawing/2014/main" id="{8D2AC8D0-33AD-46B8-AC89-089A129D532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5" name="Text Box 15">
          <a:extLst>
            <a:ext uri="{FF2B5EF4-FFF2-40B4-BE49-F238E27FC236}">
              <a16:creationId xmlns:a16="http://schemas.microsoft.com/office/drawing/2014/main" id="{DD6604BF-966F-4985-B474-5223C0F04C94}"/>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6" name="Text Box 15">
          <a:extLst>
            <a:ext uri="{FF2B5EF4-FFF2-40B4-BE49-F238E27FC236}">
              <a16:creationId xmlns:a16="http://schemas.microsoft.com/office/drawing/2014/main" id="{8A31522E-7EBA-4CB2-845F-D3D65CFADF8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3477" name="Text Box 15">
          <a:extLst>
            <a:ext uri="{FF2B5EF4-FFF2-40B4-BE49-F238E27FC236}">
              <a16:creationId xmlns:a16="http://schemas.microsoft.com/office/drawing/2014/main" id="{E3F49D6C-2B92-400F-B606-2ADCAAFF936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78" name="Text Box 15">
          <a:extLst>
            <a:ext uri="{FF2B5EF4-FFF2-40B4-BE49-F238E27FC236}">
              <a16:creationId xmlns:a16="http://schemas.microsoft.com/office/drawing/2014/main" id="{53350293-C45F-4D44-85B2-DED10BB0416C}"/>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79" name="Text Box 15">
          <a:extLst>
            <a:ext uri="{FF2B5EF4-FFF2-40B4-BE49-F238E27FC236}">
              <a16:creationId xmlns:a16="http://schemas.microsoft.com/office/drawing/2014/main" id="{1C1FA368-E76D-47BA-8745-58F915D91785}"/>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0" name="Text Box 15">
          <a:extLst>
            <a:ext uri="{FF2B5EF4-FFF2-40B4-BE49-F238E27FC236}">
              <a16:creationId xmlns:a16="http://schemas.microsoft.com/office/drawing/2014/main" id="{B17E7DF5-4FD2-4E14-A1F6-EACDCC12ED82}"/>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1" name="Text Box 15">
          <a:extLst>
            <a:ext uri="{FF2B5EF4-FFF2-40B4-BE49-F238E27FC236}">
              <a16:creationId xmlns:a16="http://schemas.microsoft.com/office/drawing/2014/main" id="{FE222F08-A5C6-44F8-9628-DB0718082D1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2" name="Text Box 15">
          <a:extLst>
            <a:ext uri="{FF2B5EF4-FFF2-40B4-BE49-F238E27FC236}">
              <a16:creationId xmlns:a16="http://schemas.microsoft.com/office/drawing/2014/main" id="{B52A9F61-2BDB-400F-8E38-C0866D7E0DF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3" name="Text Box 15">
          <a:extLst>
            <a:ext uri="{FF2B5EF4-FFF2-40B4-BE49-F238E27FC236}">
              <a16:creationId xmlns:a16="http://schemas.microsoft.com/office/drawing/2014/main" id="{4796F4BF-001B-4D94-9612-1352525DACC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4" name="Text Box 15">
          <a:extLst>
            <a:ext uri="{FF2B5EF4-FFF2-40B4-BE49-F238E27FC236}">
              <a16:creationId xmlns:a16="http://schemas.microsoft.com/office/drawing/2014/main" id="{A51DC2CB-F7CE-426B-8013-AB892A09110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3485" name="Text Box 15">
          <a:extLst>
            <a:ext uri="{FF2B5EF4-FFF2-40B4-BE49-F238E27FC236}">
              <a16:creationId xmlns:a16="http://schemas.microsoft.com/office/drawing/2014/main" id="{6AA5A646-1226-475B-BFAA-E7EB2A7D238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86" name="Text Box 15">
          <a:extLst>
            <a:ext uri="{FF2B5EF4-FFF2-40B4-BE49-F238E27FC236}">
              <a16:creationId xmlns:a16="http://schemas.microsoft.com/office/drawing/2014/main" id="{0F631A7A-623C-4AC7-92B7-DB0B4E847F6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87" name="Text Box 15">
          <a:extLst>
            <a:ext uri="{FF2B5EF4-FFF2-40B4-BE49-F238E27FC236}">
              <a16:creationId xmlns:a16="http://schemas.microsoft.com/office/drawing/2014/main" id="{031C8AD9-6560-422C-AB7F-1760EFF3C93C}"/>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88" name="Text Box 15">
          <a:extLst>
            <a:ext uri="{FF2B5EF4-FFF2-40B4-BE49-F238E27FC236}">
              <a16:creationId xmlns:a16="http://schemas.microsoft.com/office/drawing/2014/main" id="{DE871CE2-00FE-4399-9580-9A06B66A245C}"/>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89" name="Text Box 15">
          <a:extLst>
            <a:ext uri="{FF2B5EF4-FFF2-40B4-BE49-F238E27FC236}">
              <a16:creationId xmlns:a16="http://schemas.microsoft.com/office/drawing/2014/main" id="{FCA3F612-1784-4094-9B4B-D600B3CACFEF}"/>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3490" name="Text Box 15">
          <a:extLst>
            <a:ext uri="{FF2B5EF4-FFF2-40B4-BE49-F238E27FC236}">
              <a16:creationId xmlns:a16="http://schemas.microsoft.com/office/drawing/2014/main" id="{85986551-5E2A-47AD-9183-7679AA4FA8B9}"/>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1" name="Text Box 15">
          <a:extLst>
            <a:ext uri="{FF2B5EF4-FFF2-40B4-BE49-F238E27FC236}">
              <a16:creationId xmlns:a16="http://schemas.microsoft.com/office/drawing/2014/main" id="{723133EE-58BC-4BC4-8821-D99679C6CBF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2" name="Text Box 15">
          <a:extLst>
            <a:ext uri="{FF2B5EF4-FFF2-40B4-BE49-F238E27FC236}">
              <a16:creationId xmlns:a16="http://schemas.microsoft.com/office/drawing/2014/main" id="{5092B473-EA92-43F0-B1AC-77B9B9D2180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3" name="Text Box 15">
          <a:extLst>
            <a:ext uri="{FF2B5EF4-FFF2-40B4-BE49-F238E27FC236}">
              <a16:creationId xmlns:a16="http://schemas.microsoft.com/office/drawing/2014/main" id="{44089281-9035-4DBD-936E-A06E48B7A81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4" name="Text Box 15">
          <a:extLst>
            <a:ext uri="{FF2B5EF4-FFF2-40B4-BE49-F238E27FC236}">
              <a16:creationId xmlns:a16="http://schemas.microsoft.com/office/drawing/2014/main" id="{93D707F8-FAB7-488D-BECE-E7A501B6839E}"/>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5" name="Text Box 15">
          <a:extLst>
            <a:ext uri="{FF2B5EF4-FFF2-40B4-BE49-F238E27FC236}">
              <a16:creationId xmlns:a16="http://schemas.microsoft.com/office/drawing/2014/main" id="{F2A4683B-80B7-43C9-9AD2-3A6E8F80BE6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6" name="Text Box 15">
          <a:extLst>
            <a:ext uri="{FF2B5EF4-FFF2-40B4-BE49-F238E27FC236}">
              <a16:creationId xmlns:a16="http://schemas.microsoft.com/office/drawing/2014/main" id="{68B7D15E-2EBE-42AF-8DD4-2978ECB05B0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7" name="Text Box 15">
          <a:extLst>
            <a:ext uri="{FF2B5EF4-FFF2-40B4-BE49-F238E27FC236}">
              <a16:creationId xmlns:a16="http://schemas.microsoft.com/office/drawing/2014/main" id="{BC162F7B-8A88-41E0-ADC1-BEEB626D0B38}"/>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498" name="Text Box 15">
          <a:extLst>
            <a:ext uri="{FF2B5EF4-FFF2-40B4-BE49-F238E27FC236}">
              <a16:creationId xmlns:a16="http://schemas.microsoft.com/office/drawing/2014/main" id="{7232DA40-AC19-429D-9804-C63C9F25CA41}"/>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499" name="Text Box 15">
          <a:extLst>
            <a:ext uri="{FF2B5EF4-FFF2-40B4-BE49-F238E27FC236}">
              <a16:creationId xmlns:a16="http://schemas.microsoft.com/office/drawing/2014/main" id="{1176BD75-018E-41ED-A3DF-465AF62A7B83}"/>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0" name="Text Box 15">
          <a:extLst>
            <a:ext uri="{FF2B5EF4-FFF2-40B4-BE49-F238E27FC236}">
              <a16:creationId xmlns:a16="http://schemas.microsoft.com/office/drawing/2014/main" id="{3B975600-6D1E-4190-9757-BF85CC03724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1" name="Text Box 15">
          <a:extLst>
            <a:ext uri="{FF2B5EF4-FFF2-40B4-BE49-F238E27FC236}">
              <a16:creationId xmlns:a16="http://schemas.microsoft.com/office/drawing/2014/main" id="{9F21F77C-AB9E-4941-8758-FC95E07E5472}"/>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2" name="Text Box 15">
          <a:extLst>
            <a:ext uri="{FF2B5EF4-FFF2-40B4-BE49-F238E27FC236}">
              <a16:creationId xmlns:a16="http://schemas.microsoft.com/office/drawing/2014/main" id="{5112F625-53B3-455D-A2EF-5684F063EF0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3" name="Text Box 15">
          <a:extLst>
            <a:ext uri="{FF2B5EF4-FFF2-40B4-BE49-F238E27FC236}">
              <a16:creationId xmlns:a16="http://schemas.microsoft.com/office/drawing/2014/main" id="{1326CB3D-772C-4B81-AF68-9185662720F0}"/>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4" name="Text Box 15">
          <a:extLst>
            <a:ext uri="{FF2B5EF4-FFF2-40B4-BE49-F238E27FC236}">
              <a16:creationId xmlns:a16="http://schemas.microsoft.com/office/drawing/2014/main" id="{B6551981-D4D5-4AEF-AC41-00F234E8FFE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5" name="Text Box 15">
          <a:extLst>
            <a:ext uri="{FF2B5EF4-FFF2-40B4-BE49-F238E27FC236}">
              <a16:creationId xmlns:a16="http://schemas.microsoft.com/office/drawing/2014/main" id="{F425A544-B7F5-49C0-9BAF-E78C9B9C7EA2}"/>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06" name="Text Box 15">
          <a:extLst>
            <a:ext uri="{FF2B5EF4-FFF2-40B4-BE49-F238E27FC236}">
              <a16:creationId xmlns:a16="http://schemas.microsoft.com/office/drawing/2014/main" id="{5CFDC607-7702-4131-8AA9-3E3E10F978F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07" name="Text Box 15">
          <a:extLst>
            <a:ext uri="{FF2B5EF4-FFF2-40B4-BE49-F238E27FC236}">
              <a16:creationId xmlns:a16="http://schemas.microsoft.com/office/drawing/2014/main" id="{F8FF7CCA-DA1F-4EA3-A155-31AC1505894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08" name="Text Box 15">
          <a:extLst>
            <a:ext uri="{FF2B5EF4-FFF2-40B4-BE49-F238E27FC236}">
              <a16:creationId xmlns:a16="http://schemas.microsoft.com/office/drawing/2014/main" id="{51B333B6-1995-4184-93A5-CCA378F9BD0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09" name="Text Box 15">
          <a:extLst>
            <a:ext uri="{FF2B5EF4-FFF2-40B4-BE49-F238E27FC236}">
              <a16:creationId xmlns:a16="http://schemas.microsoft.com/office/drawing/2014/main" id="{9AE8125C-3AF4-435B-BBF5-866033A8A9A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0" name="Text Box 15">
          <a:extLst>
            <a:ext uri="{FF2B5EF4-FFF2-40B4-BE49-F238E27FC236}">
              <a16:creationId xmlns:a16="http://schemas.microsoft.com/office/drawing/2014/main" id="{89AB5792-711F-4F06-B558-D6ECF24201C2}"/>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1" name="Text Box 15">
          <a:extLst>
            <a:ext uri="{FF2B5EF4-FFF2-40B4-BE49-F238E27FC236}">
              <a16:creationId xmlns:a16="http://schemas.microsoft.com/office/drawing/2014/main" id="{8CBD1A59-12CD-4777-B830-FB53E5EABB84}"/>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2" name="Text Box 15">
          <a:extLst>
            <a:ext uri="{FF2B5EF4-FFF2-40B4-BE49-F238E27FC236}">
              <a16:creationId xmlns:a16="http://schemas.microsoft.com/office/drawing/2014/main" id="{C134EC09-B0B1-4B3B-BA56-8261A71DE1D8}"/>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3" name="Text Box 15">
          <a:extLst>
            <a:ext uri="{FF2B5EF4-FFF2-40B4-BE49-F238E27FC236}">
              <a16:creationId xmlns:a16="http://schemas.microsoft.com/office/drawing/2014/main" id="{25502654-4866-43E1-AD7B-6C5452559D2A}"/>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14" name="Text Box 15">
          <a:extLst>
            <a:ext uri="{FF2B5EF4-FFF2-40B4-BE49-F238E27FC236}">
              <a16:creationId xmlns:a16="http://schemas.microsoft.com/office/drawing/2014/main" id="{27234703-D593-4709-ABE4-47F6D2DEED8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5" name="Text Box 15">
          <a:extLst>
            <a:ext uri="{FF2B5EF4-FFF2-40B4-BE49-F238E27FC236}">
              <a16:creationId xmlns:a16="http://schemas.microsoft.com/office/drawing/2014/main" id="{F1761AAF-1C9F-40BB-9D20-5186745802E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6" name="Text Box 15">
          <a:extLst>
            <a:ext uri="{FF2B5EF4-FFF2-40B4-BE49-F238E27FC236}">
              <a16:creationId xmlns:a16="http://schemas.microsoft.com/office/drawing/2014/main" id="{BF5840DA-C404-4BF6-867D-00613F78449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7" name="Text Box 15">
          <a:extLst>
            <a:ext uri="{FF2B5EF4-FFF2-40B4-BE49-F238E27FC236}">
              <a16:creationId xmlns:a16="http://schemas.microsoft.com/office/drawing/2014/main" id="{544661EA-8965-4CC1-B756-3798609EBB3B}"/>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8" name="Text Box 15">
          <a:extLst>
            <a:ext uri="{FF2B5EF4-FFF2-40B4-BE49-F238E27FC236}">
              <a16:creationId xmlns:a16="http://schemas.microsoft.com/office/drawing/2014/main" id="{2E7D1D69-5A20-4896-8EDA-D5419F65D54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19" name="Text Box 15">
          <a:extLst>
            <a:ext uri="{FF2B5EF4-FFF2-40B4-BE49-F238E27FC236}">
              <a16:creationId xmlns:a16="http://schemas.microsoft.com/office/drawing/2014/main" id="{8775D624-4033-4EA3-BB38-D8A83BFCACA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20" name="Text Box 15">
          <a:extLst>
            <a:ext uri="{FF2B5EF4-FFF2-40B4-BE49-F238E27FC236}">
              <a16:creationId xmlns:a16="http://schemas.microsoft.com/office/drawing/2014/main" id="{CB33E673-9121-433F-A7CC-1ED68D82297F}"/>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21" name="Text Box 15">
          <a:extLst>
            <a:ext uri="{FF2B5EF4-FFF2-40B4-BE49-F238E27FC236}">
              <a16:creationId xmlns:a16="http://schemas.microsoft.com/office/drawing/2014/main" id="{321EA25E-CCD0-4B84-ABB7-30D37BD7AEFB}"/>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22" name="Text Box 15">
          <a:extLst>
            <a:ext uri="{FF2B5EF4-FFF2-40B4-BE49-F238E27FC236}">
              <a16:creationId xmlns:a16="http://schemas.microsoft.com/office/drawing/2014/main" id="{0257AD09-0729-422D-9ED8-DB9791DD5B3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3" name="Text Box 15">
          <a:extLst>
            <a:ext uri="{FF2B5EF4-FFF2-40B4-BE49-F238E27FC236}">
              <a16:creationId xmlns:a16="http://schemas.microsoft.com/office/drawing/2014/main" id="{4437B312-8C0D-4224-AE05-A29B95484AA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4" name="Text Box 15">
          <a:extLst>
            <a:ext uri="{FF2B5EF4-FFF2-40B4-BE49-F238E27FC236}">
              <a16:creationId xmlns:a16="http://schemas.microsoft.com/office/drawing/2014/main" id="{76569EAC-2475-457D-B7A7-6F8C9C20742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5" name="Text Box 15">
          <a:extLst>
            <a:ext uri="{FF2B5EF4-FFF2-40B4-BE49-F238E27FC236}">
              <a16:creationId xmlns:a16="http://schemas.microsoft.com/office/drawing/2014/main" id="{E1C9DCBE-90D5-432C-8B28-F1805C95E78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6" name="Text Box 15">
          <a:extLst>
            <a:ext uri="{FF2B5EF4-FFF2-40B4-BE49-F238E27FC236}">
              <a16:creationId xmlns:a16="http://schemas.microsoft.com/office/drawing/2014/main" id="{7CCB4F9F-C52F-41EE-9D73-2464AD811051}"/>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7" name="Text Box 15">
          <a:extLst>
            <a:ext uri="{FF2B5EF4-FFF2-40B4-BE49-F238E27FC236}">
              <a16:creationId xmlns:a16="http://schemas.microsoft.com/office/drawing/2014/main" id="{A52994BB-A83E-4FDB-BAF8-7C0E8CD64313}"/>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8" name="Text Box 15">
          <a:extLst>
            <a:ext uri="{FF2B5EF4-FFF2-40B4-BE49-F238E27FC236}">
              <a16:creationId xmlns:a16="http://schemas.microsoft.com/office/drawing/2014/main" id="{EA9F0B02-A118-4563-92D8-3BB6A5E1722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29" name="Text Box 15">
          <a:extLst>
            <a:ext uri="{FF2B5EF4-FFF2-40B4-BE49-F238E27FC236}">
              <a16:creationId xmlns:a16="http://schemas.microsoft.com/office/drawing/2014/main" id="{03CE1647-3CE7-44F1-970A-F1F0A3A9593A}"/>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3530" name="Text Box 15">
          <a:extLst>
            <a:ext uri="{FF2B5EF4-FFF2-40B4-BE49-F238E27FC236}">
              <a16:creationId xmlns:a16="http://schemas.microsoft.com/office/drawing/2014/main" id="{15DBABA5-D4BC-44C4-8E1C-23E1DC408C8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1" name="Text Box 15">
          <a:extLst>
            <a:ext uri="{FF2B5EF4-FFF2-40B4-BE49-F238E27FC236}">
              <a16:creationId xmlns:a16="http://schemas.microsoft.com/office/drawing/2014/main" id="{8416C85E-7036-416E-8D66-ECE3DF160CC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2" name="Text Box 15">
          <a:extLst>
            <a:ext uri="{FF2B5EF4-FFF2-40B4-BE49-F238E27FC236}">
              <a16:creationId xmlns:a16="http://schemas.microsoft.com/office/drawing/2014/main" id="{8AC4F6AF-202F-47C2-B3F2-EAA8167E066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3" name="Text Box 15">
          <a:extLst>
            <a:ext uri="{FF2B5EF4-FFF2-40B4-BE49-F238E27FC236}">
              <a16:creationId xmlns:a16="http://schemas.microsoft.com/office/drawing/2014/main" id="{91ECEC2A-FE81-4F0B-BB9E-D1B2E24AED6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4" name="Text Box 15">
          <a:extLst>
            <a:ext uri="{FF2B5EF4-FFF2-40B4-BE49-F238E27FC236}">
              <a16:creationId xmlns:a16="http://schemas.microsoft.com/office/drawing/2014/main" id="{F7547662-F4CD-45FB-AAAD-24D39C636157}"/>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5" name="Text Box 15">
          <a:extLst>
            <a:ext uri="{FF2B5EF4-FFF2-40B4-BE49-F238E27FC236}">
              <a16:creationId xmlns:a16="http://schemas.microsoft.com/office/drawing/2014/main" id="{B01BAFA2-9A18-4387-BBE1-B364C6B4205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6" name="Text Box 15">
          <a:extLst>
            <a:ext uri="{FF2B5EF4-FFF2-40B4-BE49-F238E27FC236}">
              <a16:creationId xmlns:a16="http://schemas.microsoft.com/office/drawing/2014/main" id="{E8C7C120-04D9-44C5-9F7F-692713DBD057}"/>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3537" name="Text Box 15">
          <a:extLst>
            <a:ext uri="{FF2B5EF4-FFF2-40B4-BE49-F238E27FC236}">
              <a16:creationId xmlns:a16="http://schemas.microsoft.com/office/drawing/2014/main" id="{3EE7862C-2A20-4BCF-B9C1-CCC9A7EA6F07}"/>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38" name="Text Box 15">
          <a:extLst>
            <a:ext uri="{FF2B5EF4-FFF2-40B4-BE49-F238E27FC236}">
              <a16:creationId xmlns:a16="http://schemas.microsoft.com/office/drawing/2014/main" id="{C913E4BD-307C-4D3A-8688-54CF5D9D9EE2}"/>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39" name="Text Box 15">
          <a:extLst>
            <a:ext uri="{FF2B5EF4-FFF2-40B4-BE49-F238E27FC236}">
              <a16:creationId xmlns:a16="http://schemas.microsoft.com/office/drawing/2014/main" id="{610EF57D-EBE2-4B30-9683-060E14F171C4}"/>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0" name="Text Box 15">
          <a:extLst>
            <a:ext uri="{FF2B5EF4-FFF2-40B4-BE49-F238E27FC236}">
              <a16:creationId xmlns:a16="http://schemas.microsoft.com/office/drawing/2014/main" id="{73E85EE2-44AA-4408-BA17-B30B747FE5A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1" name="Text Box 15">
          <a:extLst>
            <a:ext uri="{FF2B5EF4-FFF2-40B4-BE49-F238E27FC236}">
              <a16:creationId xmlns:a16="http://schemas.microsoft.com/office/drawing/2014/main" id="{B72D09B1-CEA8-4A6A-824A-A9D42B9C86B5}"/>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2" name="Text Box 15">
          <a:extLst>
            <a:ext uri="{FF2B5EF4-FFF2-40B4-BE49-F238E27FC236}">
              <a16:creationId xmlns:a16="http://schemas.microsoft.com/office/drawing/2014/main" id="{30E42A2E-02C9-48F0-B345-7A3E3AD591A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3" name="Text Box 15">
          <a:extLst>
            <a:ext uri="{FF2B5EF4-FFF2-40B4-BE49-F238E27FC236}">
              <a16:creationId xmlns:a16="http://schemas.microsoft.com/office/drawing/2014/main" id="{3CABAF91-BB70-44AD-85A2-F8B49CD3A92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4" name="Text Box 15">
          <a:extLst>
            <a:ext uri="{FF2B5EF4-FFF2-40B4-BE49-F238E27FC236}">
              <a16:creationId xmlns:a16="http://schemas.microsoft.com/office/drawing/2014/main" id="{33CDCE26-0CBF-4C4E-A25D-43E50FBE7DB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3545" name="Text Box 15">
          <a:extLst>
            <a:ext uri="{FF2B5EF4-FFF2-40B4-BE49-F238E27FC236}">
              <a16:creationId xmlns:a16="http://schemas.microsoft.com/office/drawing/2014/main" id="{51EAA603-57B6-41A5-B1DE-22512061A72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46" name="Text Box 15">
          <a:extLst>
            <a:ext uri="{FF2B5EF4-FFF2-40B4-BE49-F238E27FC236}">
              <a16:creationId xmlns:a16="http://schemas.microsoft.com/office/drawing/2014/main" id="{32EDCB51-1366-4C31-8B3A-6E84B97351B2}"/>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47" name="Text Box 15">
          <a:extLst>
            <a:ext uri="{FF2B5EF4-FFF2-40B4-BE49-F238E27FC236}">
              <a16:creationId xmlns:a16="http://schemas.microsoft.com/office/drawing/2014/main" id="{587C2EC3-9F88-4E81-B97F-ED7A512E346F}"/>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48" name="Text Box 15">
          <a:extLst>
            <a:ext uri="{FF2B5EF4-FFF2-40B4-BE49-F238E27FC236}">
              <a16:creationId xmlns:a16="http://schemas.microsoft.com/office/drawing/2014/main" id="{3ACAB11B-8428-4A88-9093-986309D5EDB8}"/>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49" name="Text Box 15">
          <a:extLst>
            <a:ext uri="{FF2B5EF4-FFF2-40B4-BE49-F238E27FC236}">
              <a16:creationId xmlns:a16="http://schemas.microsoft.com/office/drawing/2014/main" id="{29DFB0A4-F190-414D-A414-BE89E04C34A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50" name="Text Box 15">
          <a:extLst>
            <a:ext uri="{FF2B5EF4-FFF2-40B4-BE49-F238E27FC236}">
              <a16:creationId xmlns:a16="http://schemas.microsoft.com/office/drawing/2014/main" id="{CE657A5D-7C17-4F4B-90B7-B715D08A9E8A}"/>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51" name="Text Box 15">
          <a:extLst>
            <a:ext uri="{FF2B5EF4-FFF2-40B4-BE49-F238E27FC236}">
              <a16:creationId xmlns:a16="http://schemas.microsoft.com/office/drawing/2014/main" id="{B2EA8094-A912-4999-B8E8-5BEA9F46D72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52" name="Text Box 15">
          <a:extLst>
            <a:ext uri="{FF2B5EF4-FFF2-40B4-BE49-F238E27FC236}">
              <a16:creationId xmlns:a16="http://schemas.microsoft.com/office/drawing/2014/main" id="{13F265E0-4066-4B47-B117-EE126AEBABB0}"/>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3553" name="Text Box 15">
          <a:extLst>
            <a:ext uri="{FF2B5EF4-FFF2-40B4-BE49-F238E27FC236}">
              <a16:creationId xmlns:a16="http://schemas.microsoft.com/office/drawing/2014/main" id="{309D62FE-B88F-4CC2-B392-7C7850EEAFC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4" name="Text Box 15">
          <a:extLst>
            <a:ext uri="{FF2B5EF4-FFF2-40B4-BE49-F238E27FC236}">
              <a16:creationId xmlns:a16="http://schemas.microsoft.com/office/drawing/2014/main" id="{6C0178D7-9743-4591-9A1C-BD67C75D77B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5" name="Text Box 15">
          <a:extLst>
            <a:ext uri="{FF2B5EF4-FFF2-40B4-BE49-F238E27FC236}">
              <a16:creationId xmlns:a16="http://schemas.microsoft.com/office/drawing/2014/main" id="{AD682507-2DC6-443D-BD25-04A2A8AA3F1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6" name="Text Box 15">
          <a:extLst>
            <a:ext uri="{FF2B5EF4-FFF2-40B4-BE49-F238E27FC236}">
              <a16:creationId xmlns:a16="http://schemas.microsoft.com/office/drawing/2014/main" id="{7F08BDB4-E913-48FF-BACD-10AEDE13D5A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7" name="Text Box 15">
          <a:extLst>
            <a:ext uri="{FF2B5EF4-FFF2-40B4-BE49-F238E27FC236}">
              <a16:creationId xmlns:a16="http://schemas.microsoft.com/office/drawing/2014/main" id="{611AD41E-0785-472B-A587-90EF60EC833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8" name="Text Box 15">
          <a:extLst>
            <a:ext uri="{FF2B5EF4-FFF2-40B4-BE49-F238E27FC236}">
              <a16:creationId xmlns:a16="http://schemas.microsoft.com/office/drawing/2014/main" id="{F9746B2B-738A-437A-A537-9B61C9AD048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59" name="Text Box 15">
          <a:extLst>
            <a:ext uri="{FF2B5EF4-FFF2-40B4-BE49-F238E27FC236}">
              <a16:creationId xmlns:a16="http://schemas.microsoft.com/office/drawing/2014/main" id="{0B21B991-F5D1-4C11-BBA8-29A5ED6D01B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60" name="Text Box 15">
          <a:extLst>
            <a:ext uri="{FF2B5EF4-FFF2-40B4-BE49-F238E27FC236}">
              <a16:creationId xmlns:a16="http://schemas.microsoft.com/office/drawing/2014/main" id="{1D24A06F-452C-4975-ABAA-77DAB0B0E1B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61" name="Text Box 15">
          <a:extLst>
            <a:ext uri="{FF2B5EF4-FFF2-40B4-BE49-F238E27FC236}">
              <a16:creationId xmlns:a16="http://schemas.microsoft.com/office/drawing/2014/main" id="{20C21CFF-11D9-4A55-A218-C41A3DFAE3D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2" name="Text Box 15">
          <a:extLst>
            <a:ext uri="{FF2B5EF4-FFF2-40B4-BE49-F238E27FC236}">
              <a16:creationId xmlns:a16="http://schemas.microsoft.com/office/drawing/2014/main" id="{C14E31F7-4084-417D-BB15-D915B507B11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3" name="Text Box 15">
          <a:extLst>
            <a:ext uri="{FF2B5EF4-FFF2-40B4-BE49-F238E27FC236}">
              <a16:creationId xmlns:a16="http://schemas.microsoft.com/office/drawing/2014/main" id="{21F0504A-2EB1-421D-800D-821F47EE4A4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4" name="Text Box 15">
          <a:extLst>
            <a:ext uri="{FF2B5EF4-FFF2-40B4-BE49-F238E27FC236}">
              <a16:creationId xmlns:a16="http://schemas.microsoft.com/office/drawing/2014/main" id="{64260F12-6002-444F-A12D-AD938FD02EA0}"/>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5" name="Text Box 15">
          <a:extLst>
            <a:ext uri="{FF2B5EF4-FFF2-40B4-BE49-F238E27FC236}">
              <a16:creationId xmlns:a16="http://schemas.microsoft.com/office/drawing/2014/main" id="{B7D1E03E-EADF-4459-A1B7-84B41DF368A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6" name="Text Box 15">
          <a:extLst>
            <a:ext uri="{FF2B5EF4-FFF2-40B4-BE49-F238E27FC236}">
              <a16:creationId xmlns:a16="http://schemas.microsoft.com/office/drawing/2014/main" id="{92EC2CCA-90C5-4DAF-BBFB-64FE92A15C6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7" name="Text Box 15">
          <a:extLst>
            <a:ext uri="{FF2B5EF4-FFF2-40B4-BE49-F238E27FC236}">
              <a16:creationId xmlns:a16="http://schemas.microsoft.com/office/drawing/2014/main" id="{B53384F3-2E43-4C05-BCA4-694BE3D232E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8" name="Text Box 15">
          <a:extLst>
            <a:ext uri="{FF2B5EF4-FFF2-40B4-BE49-F238E27FC236}">
              <a16:creationId xmlns:a16="http://schemas.microsoft.com/office/drawing/2014/main" id="{5A28A0CE-225A-4EF6-8252-6A34C4C24BB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69" name="Text Box 15">
          <a:extLst>
            <a:ext uri="{FF2B5EF4-FFF2-40B4-BE49-F238E27FC236}">
              <a16:creationId xmlns:a16="http://schemas.microsoft.com/office/drawing/2014/main" id="{7ADD29FA-ECB3-4193-9B0B-D938E51144F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0" name="Text Box 15">
          <a:extLst>
            <a:ext uri="{FF2B5EF4-FFF2-40B4-BE49-F238E27FC236}">
              <a16:creationId xmlns:a16="http://schemas.microsoft.com/office/drawing/2014/main" id="{9D01C41B-76CB-4CD7-8B53-CA9D9755992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1" name="Text Box 15">
          <a:extLst>
            <a:ext uri="{FF2B5EF4-FFF2-40B4-BE49-F238E27FC236}">
              <a16:creationId xmlns:a16="http://schemas.microsoft.com/office/drawing/2014/main" id="{361CD93B-2119-42DB-AE84-359A6A35C42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2" name="Text Box 15">
          <a:extLst>
            <a:ext uri="{FF2B5EF4-FFF2-40B4-BE49-F238E27FC236}">
              <a16:creationId xmlns:a16="http://schemas.microsoft.com/office/drawing/2014/main" id="{72BC022E-AC36-4233-B238-84EA18880C1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3" name="Text Box 15">
          <a:extLst>
            <a:ext uri="{FF2B5EF4-FFF2-40B4-BE49-F238E27FC236}">
              <a16:creationId xmlns:a16="http://schemas.microsoft.com/office/drawing/2014/main" id="{414CDFB2-4765-40F8-B4EF-39DC440C1A6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4" name="Text Box 15">
          <a:extLst>
            <a:ext uri="{FF2B5EF4-FFF2-40B4-BE49-F238E27FC236}">
              <a16:creationId xmlns:a16="http://schemas.microsoft.com/office/drawing/2014/main" id="{00C66250-9873-49F9-8DFF-A8E786B424A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5" name="Text Box 15">
          <a:extLst>
            <a:ext uri="{FF2B5EF4-FFF2-40B4-BE49-F238E27FC236}">
              <a16:creationId xmlns:a16="http://schemas.microsoft.com/office/drawing/2014/main" id="{3BA33277-0D1D-43BD-BBCA-A70FC1682FA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6" name="Text Box 15">
          <a:extLst>
            <a:ext uri="{FF2B5EF4-FFF2-40B4-BE49-F238E27FC236}">
              <a16:creationId xmlns:a16="http://schemas.microsoft.com/office/drawing/2014/main" id="{51564682-B666-4C72-B02C-194E4F484F1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77" name="Text Box 15">
          <a:extLst>
            <a:ext uri="{FF2B5EF4-FFF2-40B4-BE49-F238E27FC236}">
              <a16:creationId xmlns:a16="http://schemas.microsoft.com/office/drawing/2014/main" id="{7CC3E370-C0EF-4175-AFDA-FEA93FFEA04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78" name="Text Box 15">
          <a:extLst>
            <a:ext uri="{FF2B5EF4-FFF2-40B4-BE49-F238E27FC236}">
              <a16:creationId xmlns:a16="http://schemas.microsoft.com/office/drawing/2014/main" id="{FFDA3316-DB04-4CE1-8BC6-DE6F1CBE3C7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79" name="Text Box 15">
          <a:extLst>
            <a:ext uri="{FF2B5EF4-FFF2-40B4-BE49-F238E27FC236}">
              <a16:creationId xmlns:a16="http://schemas.microsoft.com/office/drawing/2014/main" id="{F77EA181-175D-4E9C-8888-D97A206B3C2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0" name="Text Box 15">
          <a:extLst>
            <a:ext uri="{FF2B5EF4-FFF2-40B4-BE49-F238E27FC236}">
              <a16:creationId xmlns:a16="http://schemas.microsoft.com/office/drawing/2014/main" id="{57DCE41C-106D-48BF-B5E8-814E913FD56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1" name="Text Box 15">
          <a:extLst>
            <a:ext uri="{FF2B5EF4-FFF2-40B4-BE49-F238E27FC236}">
              <a16:creationId xmlns:a16="http://schemas.microsoft.com/office/drawing/2014/main" id="{B77D01C0-B86E-4C39-B1E0-7C83F24C400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2" name="Text Box 15">
          <a:extLst>
            <a:ext uri="{FF2B5EF4-FFF2-40B4-BE49-F238E27FC236}">
              <a16:creationId xmlns:a16="http://schemas.microsoft.com/office/drawing/2014/main" id="{B652A873-9B3E-4D87-9918-B8AE6270584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3" name="Text Box 15">
          <a:extLst>
            <a:ext uri="{FF2B5EF4-FFF2-40B4-BE49-F238E27FC236}">
              <a16:creationId xmlns:a16="http://schemas.microsoft.com/office/drawing/2014/main" id="{14936756-EDCF-4492-B933-D1617EBF6E6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4" name="Text Box 15">
          <a:extLst>
            <a:ext uri="{FF2B5EF4-FFF2-40B4-BE49-F238E27FC236}">
              <a16:creationId xmlns:a16="http://schemas.microsoft.com/office/drawing/2014/main" id="{8DB9D9AD-9F93-4421-87E2-A012FEF0DE7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85" name="Text Box 15">
          <a:extLst>
            <a:ext uri="{FF2B5EF4-FFF2-40B4-BE49-F238E27FC236}">
              <a16:creationId xmlns:a16="http://schemas.microsoft.com/office/drawing/2014/main" id="{8AB7C806-5DB6-4150-AC4A-DF08C9B483C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86" name="Text Box 15">
          <a:extLst>
            <a:ext uri="{FF2B5EF4-FFF2-40B4-BE49-F238E27FC236}">
              <a16:creationId xmlns:a16="http://schemas.microsoft.com/office/drawing/2014/main" id="{CE777E34-4E47-4525-93B3-2B33EF9E7B1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87" name="Text Box 15">
          <a:extLst>
            <a:ext uri="{FF2B5EF4-FFF2-40B4-BE49-F238E27FC236}">
              <a16:creationId xmlns:a16="http://schemas.microsoft.com/office/drawing/2014/main" id="{1F63AA55-7759-48FE-8669-F7D67758935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88" name="Text Box 15">
          <a:extLst>
            <a:ext uri="{FF2B5EF4-FFF2-40B4-BE49-F238E27FC236}">
              <a16:creationId xmlns:a16="http://schemas.microsoft.com/office/drawing/2014/main" id="{FCE4A3AD-BB7C-4F63-B7C8-87D74B81B52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89" name="Text Box 15">
          <a:extLst>
            <a:ext uri="{FF2B5EF4-FFF2-40B4-BE49-F238E27FC236}">
              <a16:creationId xmlns:a16="http://schemas.microsoft.com/office/drawing/2014/main" id="{CAC2D4EB-E632-4D64-AD9A-E243FFC4F04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90" name="Text Box 15">
          <a:extLst>
            <a:ext uri="{FF2B5EF4-FFF2-40B4-BE49-F238E27FC236}">
              <a16:creationId xmlns:a16="http://schemas.microsoft.com/office/drawing/2014/main" id="{74741028-BDC6-4799-9280-3097112BD23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91" name="Text Box 15">
          <a:extLst>
            <a:ext uri="{FF2B5EF4-FFF2-40B4-BE49-F238E27FC236}">
              <a16:creationId xmlns:a16="http://schemas.microsoft.com/office/drawing/2014/main" id="{3DFD9908-6CEC-4FB4-AD7A-FCCC01A379E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92" name="Text Box 15">
          <a:extLst>
            <a:ext uri="{FF2B5EF4-FFF2-40B4-BE49-F238E27FC236}">
              <a16:creationId xmlns:a16="http://schemas.microsoft.com/office/drawing/2014/main" id="{8EA422C3-4507-49C3-ABA2-8929938D8B6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593" name="Text Box 15">
          <a:extLst>
            <a:ext uri="{FF2B5EF4-FFF2-40B4-BE49-F238E27FC236}">
              <a16:creationId xmlns:a16="http://schemas.microsoft.com/office/drawing/2014/main" id="{B7B02AE5-8890-4DBA-BCC2-6DFD3E20374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4" name="Text Box 15">
          <a:extLst>
            <a:ext uri="{FF2B5EF4-FFF2-40B4-BE49-F238E27FC236}">
              <a16:creationId xmlns:a16="http://schemas.microsoft.com/office/drawing/2014/main" id="{D82A53A2-615D-4C1E-823F-68C55EFABD3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5" name="Text Box 15">
          <a:extLst>
            <a:ext uri="{FF2B5EF4-FFF2-40B4-BE49-F238E27FC236}">
              <a16:creationId xmlns:a16="http://schemas.microsoft.com/office/drawing/2014/main" id="{F4BC2F65-5C4F-4E45-9D03-95B0C952E5B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6" name="Text Box 15">
          <a:extLst>
            <a:ext uri="{FF2B5EF4-FFF2-40B4-BE49-F238E27FC236}">
              <a16:creationId xmlns:a16="http://schemas.microsoft.com/office/drawing/2014/main" id="{27CEBFCB-1033-43C4-9F82-0BA1825BBB5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7" name="Text Box 15">
          <a:extLst>
            <a:ext uri="{FF2B5EF4-FFF2-40B4-BE49-F238E27FC236}">
              <a16:creationId xmlns:a16="http://schemas.microsoft.com/office/drawing/2014/main" id="{8C7F6149-3DBD-4E40-BDE5-0823BAD95E1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8" name="Text Box 15">
          <a:extLst>
            <a:ext uri="{FF2B5EF4-FFF2-40B4-BE49-F238E27FC236}">
              <a16:creationId xmlns:a16="http://schemas.microsoft.com/office/drawing/2014/main" id="{BC66E757-E083-4D7B-A9AE-433A5B060B8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599" name="Text Box 15">
          <a:extLst>
            <a:ext uri="{FF2B5EF4-FFF2-40B4-BE49-F238E27FC236}">
              <a16:creationId xmlns:a16="http://schemas.microsoft.com/office/drawing/2014/main" id="{A7D40C2F-8412-4AB5-9186-EA1B7E48FB2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00" name="Text Box 15">
          <a:extLst>
            <a:ext uri="{FF2B5EF4-FFF2-40B4-BE49-F238E27FC236}">
              <a16:creationId xmlns:a16="http://schemas.microsoft.com/office/drawing/2014/main" id="{8857F555-3B4A-4281-9480-49ABB3BD6F4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01" name="Text Box 15">
          <a:extLst>
            <a:ext uri="{FF2B5EF4-FFF2-40B4-BE49-F238E27FC236}">
              <a16:creationId xmlns:a16="http://schemas.microsoft.com/office/drawing/2014/main" id="{E5CD76B1-02F9-497B-88E0-F9D1EC2BBD6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2" name="Text Box 15">
          <a:extLst>
            <a:ext uri="{FF2B5EF4-FFF2-40B4-BE49-F238E27FC236}">
              <a16:creationId xmlns:a16="http://schemas.microsoft.com/office/drawing/2014/main" id="{05B9CB11-5E8E-40F8-84C1-D4ED7E9861A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3" name="Text Box 15">
          <a:extLst>
            <a:ext uri="{FF2B5EF4-FFF2-40B4-BE49-F238E27FC236}">
              <a16:creationId xmlns:a16="http://schemas.microsoft.com/office/drawing/2014/main" id="{8A8447F4-190C-473F-9F8D-5B7B87D7BC1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4" name="Text Box 15">
          <a:extLst>
            <a:ext uri="{FF2B5EF4-FFF2-40B4-BE49-F238E27FC236}">
              <a16:creationId xmlns:a16="http://schemas.microsoft.com/office/drawing/2014/main" id="{84A918F7-04B6-4CA2-8632-62C6B1C9941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5" name="Text Box 15">
          <a:extLst>
            <a:ext uri="{FF2B5EF4-FFF2-40B4-BE49-F238E27FC236}">
              <a16:creationId xmlns:a16="http://schemas.microsoft.com/office/drawing/2014/main" id="{1A88894C-61EB-468B-BE3A-D687F8ADF5E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6" name="Text Box 15">
          <a:extLst>
            <a:ext uri="{FF2B5EF4-FFF2-40B4-BE49-F238E27FC236}">
              <a16:creationId xmlns:a16="http://schemas.microsoft.com/office/drawing/2014/main" id="{59B79DC2-AD16-445B-A066-8076A2C37CB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7" name="Text Box 15">
          <a:extLst>
            <a:ext uri="{FF2B5EF4-FFF2-40B4-BE49-F238E27FC236}">
              <a16:creationId xmlns:a16="http://schemas.microsoft.com/office/drawing/2014/main" id="{FA0AF46E-EAF5-48FA-8CE8-E7F831CB606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8" name="Text Box 15">
          <a:extLst>
            <a:ext uri="{FF2B5EF4-FFF2-40B4-BE49-F238E27FC236}">
              <a16:creationId xmlns:a16="http://schemas.microsoft.com/office/drawing/2014/main" id="{1B8A2A43-E5C4-4BFA-A05F-E7AB3959DD0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3609" name="Text Box 15">
          <a:extLst>
            <a:ext uri="{FF2B5EF4-FFF2-40B4-BE49-F238E27FC236}">
              <a16:creationId xmlns:a16="http://schemas.microsoft.com/office/drawing/2014/main" id="{E02C2B42-DF75-421F-8810-711B0D06F86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0" name="Text Box 15">
          <a:extLst>
            <a:ext uri="{FF2B5EF4-FFF2-40B4-BE49-F238E27FC236}">
              <a16:creationId xmlns:a16="http://schemas.microsoft.com/office/drawing/2014/main" id="{BDC2268C-84D8-4A78-A4B7-704E0863CD0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1" name="Text Box 15">
          <a:extLst>
            <a:ext uri="{FF2B5EF4-FFF2-40B4-BE49-F238E27FC236}">
              <a16:creationId xmlns:a16="http://schemas.microsoft.com/office/drawing/2014/main" id="{DADDA0CD-FECF-45B7-B1A2-D2EF1393DDE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2" name="Text Box 15">
          <a:extLst>
            <a:ext uri="{FF2B5EF4-FFF2-40B4-BE49-F238E27FC236}">
              <a16:creationId xmlns:a16="http://schemas.microsoft.com/office/drawing/2014/main" id="{8C580FEF-C6BF-465B-AC19-231F78D8C5B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3" name="Text Box 15">
          <a:extLst>
            <a:ext uri="{FF2B5EF4-FFF2-40B4-BE49-F238E27FC236}">
              <a16:creationId xmlns:a16="http://schemas.microsoft.com/office/drawing/2014/main" id="{63EFF727-3D7B-439F-8431-EE154EEED0F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4" name="Text Box 15">
          <a:extLst>
            <a:ext uri="{FF2B5EF4-FFF2-40B4-BE49-F238E27FC236}">
              <a16:creationId xmlns:a16="http://schemas.microsoft.com/office/drawing/2014/main" id="{1814CD1D-63EB-4C1E-B42F-A748A117AEC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5" name="Text Box 15">
          <a:extLst>
            <a:ext uri="{FF2B5EF4-FFF2-40B4-BE49-F238E27FC236}">
              <a16:creationId xmlns:a16="http://schemas.microsoft.com/office/drawing/2014/main" id="{3D1C5D75-E20C-48D0-BEE7-E323595DBF6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3616" name="Text Box 15">
          <a:extLst>
            <a:ext uri="{FF2B5EF4-FFF2-40B4-BE49-F238E27FC236}">
              <a16:creationId xmlns:a16="http://schemas.microsoft.com/office/drawing/2014/main" id="{DFD5EC1E-A1B2-4BD0-9552-4FBADE45142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17" name="Text Box 15">
          <a:extLst>
            <a:ext uri="{FF2B5EF4-FFF2-40B4-BE49-F238E27FC236}">
              <a16:creationId xmlns:a16="http://schemas.microsoft.com/office/drawing/2014/main" id="{1B0A1276-4FD8-4F34-8816-E3BA449DC4F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18" name="Text Box 15">
          <a:extLst>
            <a:ext uri="{FF2B5EF4-FFF2-40B4-BE49-F238E27FC236}">
              <a16:creationId xmlns:a16="http://schemas.microsoft.com/office/drawing/2014/main" id="{A8E1AFBD-52D8-4D87-A508-C3FF5F066C9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19" name="Text Box 15">
          <a:extLst>
            <a:ext uri="{FF2B5EF4-FFF2-40B4-BE49-F238E27FC236}">
              <a16:creationId xmlns:a16="http://schemas.microsoft.com/office/drawing/2014/main" id="{D3D8C201-086B-4182-AF06-1B0A29F39A6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0" name="Text Box 15">
          <a:extLst>
            <a:ext uri="{FF2B5EF4-FFF2-40B4-BE49-F238E27FC236}">
              <a16:creationId xmlns:a16="http://schemas.microsoft.com/office/drawing/2014/main" id="{34FA5DCE-3B4F-4D08-8170-C130C91DAA5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1" name="Text Box 15">
          <a:extLst>
            <a:ext uri="{FF2B5EF4-FFF2-40B4-BE49-F238E27FC236}">
              <a16:creationId xmlns:a16="http://schemas.microsoft.com/office/drawing/2014/main" id="{7266D7AC-59C1-4F85-ADE6-FE81D8CC4F1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2" name="Text Box 15">
          <a:extLst>
            <a:ext uri="{FF2B5EF4-FFF2-40B4-BE49-F238E27FC236}">
              <a16:creationId xmlns:a16="http://schemas.microsoft.com/office/drawing/2014/main" id="{593957C3-BA83-4859-94BA-8ECCC010EF5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3" name="Text Box 15">
          <a:extLst>
            <a:ext uri="{FF2B5EF4-FFF2-40B4-BE49-F238E27FC236}">
              <a16:creationId xmlns:a16="http://schemas.microsoft.com/office/drawing/2014/main" id="{04917393-6038-42D0-808C-4D3B0042970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24" name="Text Box 15">
          <a:extLst>
            <a:ext uri="{FF2B5EF4-FFF2-40B4-BE49-F238E27FC236}">
              <a16:creationId xmlns:a16="http://schemas.microsoft.com/office/drawing/2014/main" id="{F151EAC6-3C6B-48AE-8C05-6266390ECC0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5" name="Text Box 15">
          <a:extLst>
            <a:ext uri="{FF2B5EF4-FFF2-40B4-BE49-F238E27FC236}">
              <a16:creationId xmlns:a16="http://schemas.microsoft.com/office/drawing/2014/main" id="{AD3DE067-CA9A-4C98-90B9-E9C51CF28AB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6" name="Text Box 15">
          <a:extLst>
            <a:ext uri="{FF2B5EF4-FFF2-40B4-BE49-F238E27FC236}">
              <a16:creationId xmlns:a16="http://schemas.microsoft.com/office/drawing/2014/main" id="{AA0E5375-6173-45E4-89BE-BF0644C1B0E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7" name="Text Box 15">
          <a:extLst>
            <a:ext uri="{FF2B5EF4-FFF2-40B4-BE49-F238E27FC236}">
              <a16:creationId xmlns:a16="http://schemas.microsoft.com/office/drawing/2014/main" id="{F6FB0631-5CD3-4044-AFE1-EB1689E7670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8" name="Text Box 15">
          <a:extLst>
            <a:ext uri="{FF2B5EF4-FFF2-40B4-BE49-F238E27FC236}">
              <a16:creationId xmlns:a16="http://schemas.microsoft.com/office/drawing/2014/main" id="{68B226C6-C10C-4331-A998-0B47ED17138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29" name="Text Box 15">
          <a:extLst>
            <a:ext uri="{FF2B5EF4-FFF2-40B4-BE49-F238E27FC236}">
              <a16:creationId xmlns:a16="http://schemas.microsoft.com/office/drawing/2014/main" id="{E4301BA0-C0BC-488F-B1B9-7A861C97A81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30" name="Text Box 15">
          <a:extLst>
            <a:ext uri="{FF2B5EF4-FFF2-40B4-BE49-F238E27FC236}">
              <a16:creationId xmlns:a16="http://schemas.microsoft.com/office/drawing/2014/main" id="{A35DB8BF-1F3B-4445-8F56-555C89D8972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31" name="Text Box 15">
          <a:extLst>
            <a:ext uri="{FF2B5EF4-FFF2-40B4-BE49-F238E27FC236}">
              <a16:creationId xmlns:a16="http://schemas.microsoft.com/office/drawing/2014/main" id="{C14FD8B8-DBC3-42A8-892D-1A1B0D97AC3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32" name="Text Box 15">
          <a:extLst>
            <a:ext uri="{FF2B5EF4-FFF2-40B4-BE49-F238E27FC236}">
              <a16:creationId xmlns:a16="http://schemas.microsoft.com/office/drawing/2014/main" id="{E7A11F0F-ACDB-40FD-A911-47FBED81EE3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3" name="Text Box 15">
          <a:extLst>
            <a:ext uri="{FF2B5EF4-FFF2-40B4-BE49-F238E27FC236}">
              <a16:creationId xmlns:a16="http://schemas.microsoft.com/office/drawing/2014/main" id="{59FB24BE-9E24-445C-8EAF-0BD8A54F47E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4" name="Text Box 15">
          <a:extLst>
            <a:ext uri="{FF2B5EF4-FFF2-40B4-BE49-F238E27FC236}">
              <a16:creationId xmlns:a16="http://schemas.microsoft.com/office/drawing/2014/main" id="{9834D929-5CC3-4BEA-8F44-B89E9AA0BD8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5" name="Text Box 15">
          <a:extLst>
            <a:ext uri="{FF2B5EF4-FFF2-40B4-BE49-F238E27FC236}">
              <a16:creationId xmlns:a16="http://schemas.microsoft.com/office/drawing/2014/main" id="{0DBBEFA1-CF2F-400C-ABDA-6DAEFDB37C8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6" name="Text Box 15">
          <a:extLst>
            <a:ext uri="{FF2B5EF4-FFF2-40B4-BE49-F238E27FC236}">
              <a16:creationId xmlns:a16="http://schemas.microsoft.com/office/drawing/2014/main" id="{5C7D899F-B027-424E-B813-0EB008D80F5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7" name="Text Box 15">
          <a:extLst>
            <a:ext uri="{FF2B5EF4-FFF2-40B4-BE49-F238E27FC236}">
              <a16:creationId xmlns:a16="http://schemas.microsoft.com/office/drawing/2014/main" id="{9F15DF3A-E400-4BA7-BEE8-718F03B258A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8" name="Text Box 15">
          <a:extLst>
            <a:ext uri="{FF2B5EF4-FFF2-40B4-BE49-F238E27FC236}">
              <a16:creationId xmlns:a16="http://schemas.microsoft.com/office/drawing/2014/main" id="{2D3FCDEC-9B50-4B0A-8E43-CA14FED7837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39" name="Text Box 15">
          <a:extLst>
            <a:ext uri="{FF2B5EF4-FFF2-40B4-BE49-F238E27FC236}">
              <a16:creationId xmlns:a16="http://schemas.microsoft.com/office/drawing/2014/main" id="{49835633-27D8-4DE6-8813-4BCBC3B78DB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40" name="Text Box 15">
          <a:extLst>
            <a:ext uri="{FF2B5EF4-FFF2-40B4-BE49-F238E27FC236}">
              <a16:creationId xmlns:a16="http://schemas.microsoft.com/office/drawing/2014/main" id="{AAA03ADD-B7C8-4618-B18A-0075AFFD882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1" name="Text Box 15">
          <a:extLst>
            <a:ext uri="{FF2B5EF4-FFF2-40B4-BE49-F238E27FC236}">
              <a16:creationId xmlns:a16="http://schemas.microsoft.com/office/drawing/2014/main" id="{8D2EE44C-4048-49BE-908E-9AAC40A9B38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2" name="Text Box 15">
          <a:extLst>
            <a:ext uri="{FF2B5EF4-FFF2-40B4-BE49-F238E27FC236}">
              <a16:creationId xmlns:a16="http://schemas.microsoft.com/office/drawing/2014/main" id="{BEC0F781-A7E0-436A-B9BE-7AC82C97D69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3" name="Text Box 15">
          <a:extLst>
            <a:ext uri="{FF2B5EF4-FFF2-40B4-BE49-F238E27FC236}">
              <a16:creationId xmlns:a16="http://schemas.microsoft.com/office/drawing/2014/main" id="{3E761064-2AA4-4355-B219-57BF90B668E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4" name="Text Box 15">
          <a:extLst>
            <a:ext uri="{FF2B5EF4-FFF2-40B4-BE49-F238E27FC236}">
              <a16:creationId xmlns:a16="http://schemas.microsoft.com/office/drawing/2014/main" id="{B9481D59-9768-40D1-AAB8-FF988349CA0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5" name="Text Box 15">
          <a:extLst>
            <a:ext uri="{FF2B5EF4-FFF2-40B4-BE49-F238E27FC236}">
              <a16:creationId xmlns:a16="http://schemas.microsoft.com/office/drawing/2014/main" id="{6D129834-AF2D-464F-B3AC-391DB2DB2E9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6" name="Text Box 15">
          <a:extLst>
            <a:ext uri="{FF2B5EF4-FFF2-40B4-BE49-F238E27FC236}">
              <a16:creationId xmlns:a16="http://schemas.microsoft.com/office/drawing/2014/main" id="{44CE8AF1-A6FB-4088-B0B4-E14034D1799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7" name="Text Box 15">
          <a:extLst>
            <a:ext uri="{FF2B5EF4-FFF2-40B4-BE49-F238E27FC236}">
              <a16:creationId xmlns:a16="http://schemas.microsoft.com/office/drawing/2014/main" id="{888EAEE8-08A4-4957-8CD4-838821A8442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48" name="Text Box 15">
          <a:extLst>
            <a:ext uri="{FF2B5EF4-FFF2-40B4-BE49-F238E27FC236}">
              <a16:creationId xmlns:a16="http://schemas.microsoft.com/office/drawing/2014/main" id="{5CA7D278-A548-4B5B-8D54-B948A15FBA7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49" name="Text Box 15">
          <a:extLst>
            <a:ext uri="{FF2B5EF4-FFF2-40B4-BE49-F238E27FC236}">
              <a16:creationId xmlns:a16="http://schemas.microsoft.com/office/drawing/2014/main" id="{EC1E2A15-E1D7-46C5-9698-E75A4EE5E2E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0" name="Text Box 15">
          <a:extLst>
            <a:ext uri="{FF2B5EF4-FFF2-40B4-BE49-F238E27FC236}">
              <a16:creationId xmlns:a16="http://schemas.microsoft.com/office/drawing/2014/main" id="{AE4985D5-AB52-4E8B-94D8-89816083025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1" name="Text Box 15">
          <a:extLst>
            <a:ext uri="{FF2B5EF4-FFF2-40B4-BE49-F238E27FC236}">
              <a16:creationId xmlns:a16="http://schemas.microsoft.com/office/drawing/2014/main" id="{1D43FBEF-3A5F-490D-BCB6-EEFBFE04A73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2" name="Text Box 15">
          <a:extLst>
            <a:ext uri="{FF2B5EF4-FFF2-40B4-BE49-F238E27FC236}">
              <a16:creationId xmlns:a16="http://schemas.microsoft.com/office/drawing/2014/main" id="{3CE4B60E-0DF8-4DBA-8B26-A26FEEF89E0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3" name="Text Box 15">
          <a:extLst>
            <a:ext uri="{FF2B5EF4-FFF2-40B4-BE49-F238E27FC236}">
              <a16:creationId xmlns:a16="http://schemas.microsoft.com/office/drawing/2014/main" id="{59281BC4-74CF-4FDC-BFB7-F2F8B7E6765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4" name="Text Box 15">
          <a:extLst>
            <a:ext uri="{FF2B5EF4-FFF2-40B4-BE49-F238E27FC236}">
              <a16:creationId xmlns:a16="http://schemas.microsoft.com/office/drawing/2014/main" id="{85113E17-81E7-4EE1-ACC5-29967512923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5" name="Text Box 15">
          <a:extLst>
            <a:ext uri="{FF2B5EF4-FFF2-40B4-BE49-F238E27FC236}">
              <a16:creationId xmlns:a16="http://schemas.microsoft.com/office/drawing/2014/main" id="{93E89996-1408-4DFA-B0ED-A5D1827C227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56" name="Text Box 15">
          <a:extLst>
            <a:ext uri="{FF2B5EF4-FFF2-40B4-BE49-F238E27FC236}">
              <a16:creationId xmlns:a16="http://schemas.microsoft.com/office/drawing/2014/main" id="{67ACC209-BD8C-46B9-B0FE-895E596DAC2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57" name="Text Box 15">
          <a:extLst>
            <a:ext uri="{FF2B5EF4-FFF2-40B4-BE49-F238E27FC236}">
              <a16:creationId xmlns:a16="http://schemas.microsoft.com/office/drawing/2014/main" id="{A4B318DF-9C00-4EBA-AECC-0608A5A6725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58" name="Text Box 15">
          <a:extLst>
            <a:ext uri="{FF2B5EF4-FFF2-40B4-BE49-F238E27FC236}">
              <a16:creationId xmlns:a16="http://schemas.microsoft.com/office/drawing/2014/main" id="{E2695E0A-57B1-4434-9730-0AB1721F9E0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59" name="Text Box 15">
          <a:extLst>
            <a:ext uri="{FF2B5EF4-FFF2-40B4-BE49-F238E27FC236}">
              <a16:creationId xmlns:a16="http://schemas.microsoft.com/office/drawing/2014/main" id="{B7C8FB5C-673F-4C4D-9888-F353A334CBA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0" name="Text Box 15">
          <a:extLst>
            <a:ext uri="{FF2B5EF4-FFF2-40B4-BE49-F238E27FC236}">
              <a16:creationId xmlns:a16="http://schemas.microsoft.com/office/drawing/2014/main" id="{6F2177E4-C55B-403C-91BF-9AD40684596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1" name="Text Box 15">
          <a:extLst>
            <a:ext uri="{FF2B5EF4-FFF2-40B4-BE49-F238E27FC236}">
              <a16:creationId xmlns:a16="http://schemas.microsoft.com/office/drawing/2014/main" id="{6564E85B-371B-4550-B0ED-41DB807CDD4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2" name="Text Box 15">
          <a:extLst>
            <a:ext uri="{FF2B5EF4-FFF2-40B4-BE49-F238E27FC236}">
              <a16:creationId xmlns:a16="http://schemas.microsoft.com/office/drawing/2014/main" id="{7561B517-C799-4B60-AA59-4AC188338DF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3" name="Text Box 15">
          <a:extLst>
            <a:ext uri="{FF2B5EF4-FFF2-40B4-BE49-F238E27FC236}">
              <a16:creationId xmlns:a16="http://schemas.microsoft.com/office/drawing/2014/main" id="{31E78E7B-B121-4610-B136-D62C77FBDEA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64" name="Text Box 15">
          <a:extLst>
            <a:ext uri="{FF2B5EF4-FFF2-40B4-BE49-F238E27FC236}">
              <a16:creationId xmlns:a16="http://schemas.microsoft.com/office/drawing/2014/main" id="{DF789D3C-86B6-4288-9DCF-C2D63316140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5" name="Text Box 15">
          <a:extLst>
            <a:ext uri="{FF2B5EF4-FFF2-40B4-BE49-F238E27FC236}">
              <a16:creationId xmlns:a16="http://schemas.microsoft.com/office/drawing/2014/main" id="{8E0BC1FC-F261-4A21-BBA4-948586AADE1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6" name="Text Box 15">
          <a:extLst>
            <a:ext uri="{FF2B5EF4-FFF2-40B4-BE49-F238E27FC236}">
              <a16:creationId xmlns:a16="http://schemas.microsoft.com/office/drawing/2014/main" id="{A07AC208-964B-40FD-A26D-D1E86C08DE7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7" name="Text Box 15">
          <a:extLst>
            <a:ext uri="{FF2B5EF4-FFF2-40B4-BE49-F238E27FC236}">
              <a16:creationId xmlns:a16="http://schemas.microsoft.com/office/drawing/2014/main" id="{C586B230-40AC-4B2C-88DC-DADFDB60F2C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8" name="Text Box 15">
          <a:extLst>
            <a:ext uri="{FF2B5EF4-FFF2-40B4-BE49-F238E27FC236}">
              <a16:creationId xmlns:a16="http://schemas.microsoft.com/office/drawing/2014/main" id="{C474BE72-9B5E-4CE5-9CC7-F0B964B8BE3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69" name="Text Box 15">
          <a:extLst>
            <a:ext uri="{FF2B5EF4-FFF2-40B4-BE49-F238E27FC236}">
              <a16:creationId xmlns:a16="http://schemas.microsoft.com/office/drawing/2014/main" id="{EFFFA7C5-233A-4C7D-8C35-30FFD0B1B8B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70" name="Text Box 15">
          <a:extLst>
            <a:ext uri="{FF2B5EF4-FFF2-40B4-BE49-F238E27FC236}">
              <a16:creationId xmlns:a16="http://schemas.microsoft.com/office/drawing/2014/main" id="{CA2F63BB-EDDE-4605-8926-7DC19413FA0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71" name="Text Box 15">
          <a:extLst>
            <a:ext uri="{FF2B5EF4-FFF2-40B4-BE49-F238E27FC236}">
              <a16:creationId xmlns:a16="http://schemas.microsoft.com/office/drawing/2014/main" id="{3744A866-136A-4A35-82D9-8153BB95206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672" name="Text Box 15">
          <a:extLst>
            <a:ext uri="{FF2B5EF4-FFF2-40B4-BE49-F238E27FC236}">
              <a16:creationId xmlns:a16="http://schemas.microsoft.com/office/drawing/2014/main" id="{E2CEB908-CFB7-48BA-B85E-D00571DFA21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3" name="Text Box 15">
          <a:extLst>
            <a:ext uri="{FF2B5EF4-FFF2-40B4-BE49-F238E27FC236}">
              <a16:creationId xmlns:a16="http://schemas.microsoft.com/office/drawing/2014/main" id="{C5315E03-A6C4-444E-A798-0E69D62F56D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4" name="Text Box 15">
          <a:extLst>
            <a:ext uri="{FF2B5EF4-FFF2-40B4-BE49-F238E27FC236}">
              <a16:creationId xmlns:a16="http://schemas.microsoft.com/office/drawing/2014/main" id="{28FFA84C-2C9E-4693-8FCE-81096C4B136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5" name="Text Box 15">
          <a:extLst>
            <a:ext uri="{FF2B5EF4-FFF2-40B4-BE49-F238E27FC236}">
              <a16:creationId xmlns:a16="http://schemas.microsoft.com/office/drawing/2014/main" id="{F6867B75-3D01-434A-9A66-B288D7CFE95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6" name="Text Box 15">
          <a:extLst>
            <a:ext uri="{FF2B5EF4-FFF2-40B4-BE49-F238E27FC236}">
              <a16:creationId xmlns:a16="http://schemas.microsoft.com/office/drawing/2014/main" id="{26757119-68BE-4164-99FC-54568BDDB3B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7" name="Text Box 15">
          <a:extLst>
            <a:ext uri="{FF2B5EF4-FFF2-40B4-BE49-F238E27FC236}">
              <a16:creationId xmlns:a16="http://schemas.microsoft.com/office/drawing/2014/main" id="{0BB5A03E-0318-4CCD-8FA5-08C6606A620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8" name="Text Box 15">
          <a:extLst>
            <a:ext uri="{FF2B5EF4-FFF2-40B4-BE49-F238E27FC236}">
              <a16:creationId xmlns:a16="http://schemas.microsoft.com/office/drawing/2014/main" id="{D901A915-FAD1-48ED-9521-DB04606D30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79" name="Text Box 15">
          <a:extLst>
            <a:ext uri="{FF2B5EF4-FFF2-40B4-BE49-F238E27FC236}">
              <a16:creationId xmlns:a16="http://schemas.microsoft.com/office/drawing/2014/main" id="{8D161923-FF1A-415F-BB86-813E5542D7D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680" name="Text Box 15">
          <a:extLst>
            <a:ext uri="{FF2B5EF4-FFF2-40B4-BE49-F238E27FC236}">
              <a16:creationId xmlns:a16="http://schemas.microsoft.com/office/drawing/2014/main" id="{0E77F3BA-EC9C-409E-891E-D970ED91087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1" name="Text Box 15">
          <a:extLst>
            <a:ext uri="{FF2B5EF4-FFF2-40B4-BE49-F238E27FC236}">
              <a16:creationId xmlns:a16="http://schemas.microsoft.com/office/drawing/2014/main" id="{B57F3FBF-4852-4A23-8F7C-8DCB22D3FC4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2" name="Text Box 15">
          <a:extLst>
            <a:ext uri="{FF2B5EF4-FFF2-40B4-BE49-F238E27FC236}">
              <a16:creationId xmlns:a16="http://schemas.microsoft.com/office/drawing/2014/main" id="{4DDDCBEF-BA14-462A-B00E-7853EAB7BBE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3" name="Text Box 15">
          <a:extLst>
            <a:ext uri="{FF2B5EF4-FFF2-40B4-BE49-F238E27FC236}">
              <a16:creationId xmlns:a16="http://schemas.microsoft.com/office/drawing/2014/main" id="{02D098B7-3C31-4E56-B884-B62002E0828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4" name="Text Box 15">
          <a:extLst>
            <a:ext uri="{FF2B5EF4-FFF2-40B4-BE49-F238E27FC236}">
              <a16:creationId xmlns:a16="http://schemas.microsoft.com/office/drawing/2014/main" id="{32E9E32E-C63E-45D6-A086-48E087F1A7A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5" name="Text Box 15">
          <a:extLst>
            <a:ext uri="{FF2B5EF4-FFF2-40B4-BE49-F238E27FC236}">
              <a16:creationId xmlns:a16="http://schemas.microsoft.com/office/drawing/2014/main" id="{63D25CA4-E3DB-419A-AF0E-FFF05C46ED9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6" name="Text Box 15">
          <a:extLst>
            <a:ext uri="{FF2B5EF4-FFF2-40B4-BE49-F238E27FC236}">
              <a16:creationId xmlns:a16="http://schemas.microsoft.com/office/drawing/2014/main" id="{75CCFE0A-128C-4E1B-94A6-03894185F8F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7" name="Text Box 15">
          <a:extLst>
            <a:ext uri="{FF2B5EF4-FFF2-40B4-BE49-F238E27FC236}">
              <a16:creationId xmlns:a16="http://schemas.microsoft.com/office/drawing/2014/main" id="{3623B0B1-E602-4BED-BB35-3F15AC4E1CB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88" name="Text Box 15">
          <a:extLst>
            <a:ext uri="{FF2B5EF4-FFF2-40B4-BE49-F238E27FC236}">
              <a16:creationId xmlns:a16="http://schemas.microsoft.com/office/drawing/2014/main" id="{74B3F478-1B55-4209-9213-EE4175A3626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89" name="Text Box 15">
          <a:extLst>
            <a:ext uri="{FF2B5EF4-FFF2-40B4-BE49-F238E27FC236}">
              <a16:creationId xmlns:a16="http://schemas.microsoft.com/office/drawing/2014/main" id="{98A26D57-B634-4EA5-8789-D51BA960CC6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0" name="Text Box 15">
          <a:extLst>
            <a:ext uri="{FF2B5EF4-FFF2-40B4-BE49-F238E27FC236}">
              <a16:creationId xmlns:a16="http://schemas.microsoft.com/office/drawing/2014/main" id="{23C6FFF3-6FFD-4B0E-AE05-64BFD974CB2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1" name="Text Box 15">
          <a:extLst>
            <a:ext uri="{FF2B5EF4-FFF2-40B4-BE49-F238E27FC236}">
              <a16:creationId xmlns:a16="http://schemas.microsoft.com/office/drawing/2014/main" id="{8075FF93-AD9B-4AE6-8D4F-8672087DDB2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2" name="Text Box 15">
          <a:extLst>
            <a:ext uri="{FF2B5EF4-FFF2-40B4-BE49-F238E27FC236}">
              <a16:creationId xmlns:a16="http://schemas.microsoft.com/office/drawing/2014/main" id="{25968B59-7EDC-41D4-9B53-8BB2D79C26F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3" name="Text Box 15">
          <a:extLst>
            <a:ext uri="{FF2B5EF4-FFF2-40B4-BE49-F238E27FC236}">
              <a16:creationId xmlns:a16="http://schemas.microsoft.com/office/drawing/2014/main" id="{70AF80F4-78A4-416B-A809-67C7046748D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4" name="Text Box 15">
          <a:extLst>
            <a:ext uri="{FF2B5EF4-FFF2-40B4-BE49-F238E27FC236}">
              <a16:creationId xmlns:a16="http://schemas.microsoft.com/office/drawing/2014/main" id="{DB25E2D3-0EE0-4C3E-96AA-8D530EB187E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5" name="Text Box 15">
          <a:extLst>
            <a:ext uri="{FF2B5EF4-FFF2-40B4-BE49-F238E27FC236}">
              <a16:creationId xmlns:a16="http://schemas.microsoft.com/office/drawing/2014/main" id="{6631CA05-4E3B-4F82-A794-98262357ACB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696" name="Text Box 15">
          <a:extLst>
            <a:ext uri="{FF2B5EF4-FFF2-40B4-BE49-F238E27FC236}">
              <a16:creationId xmlns:a16="http://schemas.microsoft.com/office/drawing/2014/main" id="{867DE63D-0384-4515-AD7C-1F855F8098F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97" name="Text Box 15">
          <a:extLst>
            <a:ext uri="{FF2B5EF4-FFF2-40B4-BE49-F238E27FC236}">
              <a16:creationId xmlns:a16="http://schemas.microsoft.com/office/drawing/2014/main" id="{0FA590A0-C64E-4874-AB91-AC47C8B4619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98" name="Text Box 15">
          <a:extLst>
            <a:ext uri="{FF2B5EF4-FFF2-40B4-BE49-F238E27FC236}">
              <a16:creationId xmlns:a16="http://schemas.microsoft.com/office/drawing/2014/main" id="{4AE291D4-08C7-4FAF-8812-2059B2703654}"/>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699" name="Text Box 15">
          <a:extLst>
            <a:ext uri="{FF2B5EF4-FFF2-40B4-BE49-F238E27FC236}">
              <a16:creationId xmlns:a16="http://schemas.microsoft.com/office/drawing/2014/main" id="{690AD1DD-9D0A-4CBD-911A-0E1585CC66D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0" name="Text Box 15">
          <a:extLst>
            <a:ext uri="{FF2B5EF4-FFF2-40B4-BE49-F238E27FC236}">
              <a16:creationId xmlns:a16="http://schemas.microsoft.com/office/drawing/2014/main" id="{45FED6E6-2260-4E86-8BA3-BB78B1A45B2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1" name="Text Box 15">
          <a:extLst>
            <a:ext uri="{FF2B5EF4-FFF2-40B4-BE49-F238E27FC236}">
              <a16:creationId xmlns:a16="http://schemas.microsoft.com/office/drawing/2014/main" id="{6E380270-AED5-423F-B56F-F0AD18B98C1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2" name="Text Box 15">
          <a:extLst>
            <a:ext uri="{FF2B5EF4-FFF2-40B4-BE49-F238E27FC236}">
              <a16:creationId xmlns:a16="http://schemas.microsoft.com/office/drawing/2014/main" id="{05610F9D-A183-46F1-B5BC-71CD54B6168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3" name="Text Box 15">
          <a:extLst>
            <a:ext uri="{FF2B5EF4-FFF2-40B4-BE49-F238E27FC236}">
              <a16:creationId xmlns:a16="http://schemas.microsoft.com/office/drawing/2014/main" id="{152B6ABE-A34E-4B20-A523-A4D3568777D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3704" name="Text Box 15">
          <a:extLst>
            <a:ext uri="{FF2B5EF4-FFF2-40B4-BE49-F238E27FC236}">
              <a16:creationId xmlns:a16="http://schemas.microsoft.com/office/drawing/2014/main" id="{59016874-0922-4DC3-9C44-DE7944CBC0B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5" name="Text Box 15">
          <a:extLst>
            <a:ext uri="{FF2B5EF4-FFF2-40B4-BE49-F238E27FC236}">
              <a16:creationId xmlns:a16="http://schemas.microsoft.com/office/drawing/2014/main" id="{CE702C27-34E9-46D4-9BDB-D342EA0DCFC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6" name="Text Box 15">
          <a:extLst>
            <a:ext uri="{FF2B5EF4-FFF2-40B4-BE49-F238E27FC236}">
              <a16:creationId xmlns:a16="http://schemas.microsoft.com/office/drawing/2014/main" id="{D2811E15-50D6-4284-A209-D8B9E736F37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7" name="Text Box 15">
          <a:extLst>
            <a:ext uri="{FF2B5EF4-FFF2-40B4-BE49-F238E27FC236}">
              <a16:creationId xmlns:a16="http://schemas.microsoft.com/office/drawing/2014/main" id="{D56A400C-80F1-46A6-AA65-8C669FE46DE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8" name="Text Box 15">
          <a:extLst>
            <a:ext uri="{FF2B5EF4-FFF2-40B4-BE49-F238E27FC236}">
              <a16:creationId xmlns:a16="http://schemas.microsoft.com/office/drawing/2014/main" id="{ADB0AFAE-950C-4524-8933-D178AD4F73A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09" name="Text Box 15">
          <a:extLst>
            <a:ext uri="{FF2B5EF4-FFF2-40B4-BE49-F238E27FC236}">
              <a16:creationId xmlns:a16="http://schemas.microsoft.com/office/drawing/2014/main" id="{E84F613F-E868-40A2-A7C4-6B52A21ED1E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10" name="Text Box 15">
          <a:extLst>
            <a:ext uri="{FF2B5EF4-FFF2-40B4-BE49-F238E27FC236}">
              <a16:creationId xmlns:a16="http://schemas.microsoft.com/office/drawing/2014/main" id="{6D47BDC2-F068-47BD-B863-D779B9344B6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11" name="Text Box 15">
          <a:extLst>
            <a:ext uri="{FF2B5EF4-FFF2-40B4-BE49-F238E27FC236}">
              <a16:creationId xmlns:a16="http://schemas.microsoft.com/office/drawing/2014/main" id="{8C85F896-718D-46E3-91ED-13E5EC47875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3712" name="Text Box 15">
          <a:extLst>
            <a:ext uri="{FF2B5EF4-FFF2-40B4-BE49-F238E27FC236}">
              <a16:creationId xmlns:a16="http://schemas.microsoft.com/office/drawing/2014/main" id="{087C77DA-9816-4673-BC22-F9D2F2F5D7B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3" name="Text Box 15">
          <a:extLst>
            <a:ext uri="{FF2B5EF4-FFF2-40B4-BE49-F238E27FC236}">
              <a16:creationId xmlns:a16="http://schemas.microsoft.com/office/drawing/2014/main" id="{CAB800D0-EE0E-4039-8D3F-09AFA392081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4" name="Text Box 15">
          <a:extLst>
            <a:ext uri="{FF2B5EF4-FFF2-40B4-BE49-F238E27FC236}">
              <a16:creationId xmlns:a16="http://schemas.microsoft.com/office/drawing/2014/main" id="{3956CC98-D9B7-44F2-8E69-FCA1762E1E4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5" name="Text Box 15">
          <a:extLst>
            <a:ext uri="{FF2B5EF4-FFF2-40B4-BE49-F238E27FC236}">
              <a16:creationId xmlns:a16="http://schemas.microsoft.com/office/drawing/2014/main" id="{1A919B13-CA57-4E9C-B41B-26C2ED8B6CF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6" name="Text Box 15">
          <a:extLst>
            <a:ext uri="{FF2B5EF4-FFF2-40B4-BE49-F238E27FC236}">
              <a16:creationId xmlns:a16="http://schemas.microsoft.com/office/drawing/2014/main" id="{35095063-6567-4883-8C15-4555A7CEA18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7" name="Text Box 15">
          <a:extLst>
            <a:ext uri="{FF2B5EF4-FFF2-40B4-BE49-F238E27FC236}">
              <a16:creationId xmlns:a16="http://schemas.microsoft.com/office/drawing/2014/main" id="{EE124005-22CB-4729-9BEC-F555FCA9B04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8" name="Text Box 15">
          <a:extLst>
            <a:ext uri="{FF2B5EF4-FFF2-40B4-BE49-F238E27FC236}">
              <a16:creationId xmlns:a16="http://schemas.microsoft.com/office/drawing/2014/main" id="{5DECDAAE-4ECF-4214-B226-2F98E800955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19" name="Text Box 15">
          <a:extLst>
            <a:ext uri="{FF2B5EF4-FFF2-40B4-BE49-F238E27FC236}">
              <a16:creationId xmlns:a16="http://schemas.microsoft.com/office/drawing/2014/main" id="{3BDFF827-C193-427D-B200-5749DE3E256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20" name="Text Box 15">
          <a:extLst>
            <a:ext uri="{FF2B5EF4-FFF2-40B4-BE49-F238E27FC236}">
              <a16:creationId xmlns:a16="http://schemas.microsoft.com/office/drawing/2014/main" id="{87DC4D7F-C4B9-4EEA-9092-A33D8BF8319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1" name="Text Box 15">
          <a:extLst>
            <a:ext uri="{FF2B5EF4-FFF2-40B4-BE49-F238E27FC236}">
              <a16:creationId xmlns:a16="http://schemas.microsoft.com/office/drawing/2014/main" id="{E0D7EC2A-1B0C-409F-B789-59F113DC381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2" name="Text Box 15">
          <a:extLst>
            <a:ext uri="{FF2B5EF4-FFF2-40B4-BE49-F238E27FC236}">
              <a16:creationId xmlns:a16="http://schemas.microsoft.com/office/drawing/2014/main" id="{76C3A9DF-C778-48F3-91B9-A9A55AB2451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3" name="Text Box 15">
          <a:extLst>
            <a:ext uri="{FF2B5EF4-FFF2-40B4-BE49-F238E27FC236}">
              <a16:creationId xmlns:a16="http://schemas.microsoft.com/office/drawing/2014/main" id="{6076ADFE-2CAD-4F9F-B5C0-629998BA70D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4" name="Text Box 15">
          <a:extLst>
            <a:ext uri="{FF2B5EF4-FFF2-40B4-BE49-F238E27FC236}">
              <a16:creationId xmlns:a16="http://schemas.microsoft.com/office/drawing/2014/main" id="{4C5F591D-CDF6-408C-930C-E607B72DBC8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5" name="Text Box 15">
          <a:extLst>
            <a:ext uri="{FF2B5EF4-FFF2-40B4-BE49-F238E27FC236}">
              <a16:creationId xmlns:a16="http://schemas.microsoft.com/office/drawing/2014/main" id="{C60CBEB1-A0EE-4EB3-96F4-4F2B20B0F33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6" name="Text Box 15">
          <a:extLst>
            <a:ext uri="{FF2B5EF4-FFF2-40B4-BE49-F238E27FC236}">
              <a16:creationId xmlns:a16="http://schemas.microsoft.com/office/drawing/2014/main" id="{5BD65EB7-7D11-45DC-B769-E02F4BB47D1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7" name="Text Box 15">
          <a:extLst>
            <a:ext uri="{FF2B5EF4-FFF2-40B4-BE49-F238E27FC236}">
              <a16:creationId xmlns:a16="http://schemas.microsoft.com/office/drawing/2014/main" id="{63FBE676-90FD-4991-92FF-4ECB2002070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28" name="Text Box 15">
          <a:extLst>
            <a:ext uri="{FF2B5EF4-FFF2-40B4-BE49-F238E27FC236}">
              <a16:creationId xmlns:a16="http://schemas.microsoft.com/office/drawing/2014/main" id="{E64395A3-34E2-4BC6-A056-EF0EDC32524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29" name="Text Box 15">
          <a:extLst>
            <a:ext uri="{FF2B5EF4-FFF2-40B4-BE49-F238E27FC236}">
              <a16:creationId xmlns:a16="http://schemas.microsoft.com/office/drawing/2014/main" id="{D5CFD6CE-3218-48F5-919A-0188300F2C5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0" name="Text Box 15">
          <a:extLst>
            <a:ext uri="{FF2B5EF4-FFF2-40B4-BE49-F238E27FC236}">
              <a16:creationId xmlns:a16="http://schemas.microsoft.com/office/drawing/2014/main" id="{4B69AF40-32F8-40CA-8895-F6DD9892429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1" name="Text Box 15">
          <a:extLst>
            <a:ext uri="{FF2B5EF4-FFF2-40B4-BE49-F238E27FC236}">
              <a16:creationId xmlns:a16="http://schemas.microsoft.com/office/drawing/2014/main" id="{3B13335E-52FF-4088-A6EF-F6FE5C6DCDE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2" name="Text Box 15">
          <a:extLst>
            <a:ext uri="{FF2B5EF4-FFF2-40B4-BE49-F238E27FC236}">
              <a16:creationId xmlns:a16="http://schemas.microsoft.com/office/drawing/2014/main" id="{3EA4EC6C-F681-4ADD-A7D4-2F338C9BEFD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3" name="Text Box 15">
          <a:extLst>
            <a:ext uri="{FF2B5EF4-FFF2-40B4-BE49-F238E27FC236}">
              <a16:creationId xmlns:a16="http://schemas.microsoft.com/office/drawing/2014/main" id="{1147907C-34AB-48E4-8887-7CA4F9B8877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4" name="Text Box 15">
          <a:extLst>
            <a:ext uri="{FF2B5EF4-FFF2-40B4-BE49-F238E27FC236}">
              <a16:creationId xmlns:a16="http://schemas.microsoft.com/office/drawing/2014/main" id="{3C2032A9-B1BB-4F82-8881-55CCD54A220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5" name="Text Box 15">
          <a:extLst>
            <a:ext uri="{FF2B5EF4-FFF2-40B4-BE49-F238E27FC236}">
              <a16:creationId xmlns:a16="http://schemas.microsoft.com/office/drawing/2014/main" id="{108E6209-BD83-4723-AABA-3AA23A8AFD3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3736" name="Text Box 15">
          <a:extLst>
            <a:ext uri="{FF2B5EF4-FFF2-40B4-BE49-F238E27FC236}">
              <a16:creationId xmlns:a16="http://schemas.microsoft.com/office/drawing/2014/main" id="{C75C11D1-BCFC-4DC7-A44E-1898F4FD7E2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37" name="Text Box 15">
          <a:extLst>
            <a:ext uri="{FF2B5EF4-FFF2-40B4-BE49-F238E27FC236}">
              <a16:creationId xmlns:a16="http://schemas.microsoft.com/office/drawing/2014/main" id="{241396B4-14E1-4C90-A4BE-EBE3B11614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38" name="Text Box 15">
          <a:extLst>
            <a:ext uri="{FF2B5EF4-FFF2-40B4-BE49-F238E27FC236}">
              <a16:creationId xmlns:a16="http://schemas.microsoft.com/office/drawing/2014/main" id="{4CA1AD59-D8BD-4416-B8E2-64D7B7DAD16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39" name="Text Box 15">
          <a:extLst>
            <a:ext uri="{FF2B5EF4-FFF2-40B4-BE49-F238E27FC236}">
              <a16:creationId xmlns:a16="http://schemas.microsoft.com/office/drawing/2014/main" id="{BDBDFBB6-0A5F-4A79-838F-C5007C280A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0" name="Text Box 15">
          <a:extLst>
            <a:ext uri="{FF2B5EF4-FFF2-40B4-BE49-F238E27FC236}">
              <a16:creationId xmlns:a16="http://schemas.microsoft.com/office/drawing/2014/main" id="{F1667F08-CB28-4746-B897-E70CAF5B0CD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1" name="Text Box 15">
          <a:extLst>
            <a:ext uri="{FF2B5EF4-FFF2-40B4-BE49-F238E27FC236}">
              <a16:creationId xmlns:a16="http://schemas.microsoft.com/office/drawing/2014/main" id="{0936A6C0-0C9C-4411-AB79-E577486016D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2" name="Text Box 15">
          <a:extLst>
            <a:ext uri="{FF2B5EF4-FFF2-40B4-BE49-F238E27FC236}">
              <a16:creationId xmlns:a16="http://schemas.microsoft.com/office/drawing/2014/main" id="{F55E522C-32EE-4204-A82B-62391C664EA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3" name="Text Box 15">
          <a:extLst>
            <a:ext uri="{FF2B5EF4-FFF2-40B4-BE49-F238E27FC236}">
              <a16:creationId xmlns:a16="http://schemas.microsoft.com/office/drawing/2014/main" id="{0E245FFF-1900-452F-A4FC-FB9DD2EC117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3744" name="Text Box 15">
          <a:extLst>
            <a:ext uri="{FF2B5EF4-FFF2-40B4-BE49-F238E27FC236}">
              <a16:creationId xmlns:a16="http://schemas.microsoft.com/office/drawing/2014/main" id="{1DEA5479-E426-4876-91E8-6A7DAB76472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5" name="Text Box 15">
          <a:extLst>
            <a:ext uri="{FF2B5EF4-FFF2-40B4-BE49-F238E27FC236}">
              <a16:creationId xmlns:a16="http://schemas.microsoft.com/office/drawing/2014/main" id="{4C13FE83-9E1E-44D2-B26E-FC45C2DE30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6" name="Text Box 15">
          <a:extLst>
            <a:ext uri="{FF2B5EF4-FFF2-40B4-BE49-F238E27FC236}">
              <a16:creationId xmlns:a16="http://schemas.microsoft.com/office/drawing/2014/main" id="{8783C7AB-741D-4D15-978B-611F28F4CB3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7" name="Text Box 15">
          <a:extLst>
            <a:ext uri="{FF2B5EF4-FFF2-40B4-BE49-F238E27FC236}">
              <a16:creationId xmlns:a16="http://schemas.microsoft.com/office/drawing/2014/main" id="{9FE95D40-5510-439F-BF8A-6A1458D79A5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8" name="Text Box 15">
          <a:extLst>
            <a:ext uri="{FF2B5EF4-FFF2-40B4-BE49-F238E27FC236}">
              <a16:creationId xmlns:a16="http://schemas.microsoft.com/office/drawing/2014/main" id="{39C25352-B86A-48AE-B975-3B95F71EDDA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49" name="Text Box 15">
          <a:extLst>
            <a:ext uri="{FF2B5EF4-FFF2-40B4-BE49-F238E27FC236}">
              <a16:creationId xmlns:a16="http://schemas.microsoft.com/office/drawing/2014/main" id="{4D871088-297B-452C-A586-D55D8F41607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50" name="Text Box 15">
          <a:extLst>
            <a:ext uri="{FF2B5EF4-FFF2-40B4-BE49-F238E27FC236}">
              <a16:creationId xmlns:a16="http://schemas.microsoft.com/office/drawing/2014/main" id="{81565484-B42F-48A8-B4A6-8C5FB7D85BF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51" name="Text Box 15">
          <a:extLst>
            <a:ext uri="{FF2B5EF4-FFF2-40B4-BE49-F238E27FC236}">
              <a16:creationId xmlns:a16="http://schemas.microsoft.com/office/drawing/2014/main" id="{F7D94F43-0F19-4A66-ABF7-D2929F8631B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52" name="Text Box 15">
          <a:extLst>
            <a:ext uri="{FF2B5EF4-FFF2-40B4-BE49-F238E27FC236}">
              <a16:creationId xmlns:a16="http://schemas.microsoft.com/office/drawing/2014/main" id="{437C45D8-2363-4922-9D78-5787743D195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3" name="Text Box 15">
          <a:extLst>
            <a:ext uri="{FF2B5EF4-FFF2-40B4-BE49-F238E27FC236}">
              <a16:creationId xmlns:a16="http://schemas.microsoft.com/office/drawing/2014/main" id="{7EE57AAA-FEB8-4EC1-BAAB-AF9DD367217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4" name="Text Box 15">
          <a:extLst>
            <a:ext uri="{FF2B5EF4-FFF2-40B4-BE49-F238E27FC236}">
              <a16:creationId xmlns:a16="http://schemas.microsoft.com/office/drawing/2014/main" id="{51D95F3C-BC6B-4BD3-AEEA-7E09653B245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5" name="Text Box 15">
          <a:extLst>
            <a:ext uri="{FF2B5EF4-FFF2-40B4-BE49-F238E27FC236}">
              <a16:creationId xmlns:a16="http://schemas.microsoft.com/office/drawing/2014/main" id="{B06652D0-C67D-4C1E-8C47-755930B5B35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6" name="Text Box 15">
          <a:extLst>
            <a:ext uri="{FF2B5EF4-FFF2-40B4-BE49-F238E27FC236}">
              <a16:creationId xmlns:a16="http://schemas.microsoft.com/office/drawing/2014/main" id="{0B92FA42-2DDB-41A2-84B1-5B7CEEA2515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7" name="Text Box 15">
          <a:extLst>
            <a:ext uri="{FF2B5EF4-FFF2-40B4-BE49-F238E27FC236}">
              <a16:creationId xmlns:a16="http://schemas.microsoft.com/office/drawing/2014/main" id="{5021CC6F-5D6B-45D2-9DF0-C0644D60296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8" name="Text Box 15">
          <a:extLst>
            <a:ext uri="{FF2B5EF4-FFF2-40B4-BE49-F238E27FC236}">
              <a16:creationId xmlns:a16="http://schemas.microsoft.com/office/drawing/2014/main" id="{0BEEEBEC-CE4F-47A1-8FDC-E195F1FCB03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59" name="Text Box 15">
          <a:extLst>
            <a:ext uri="{FF2B5EF4-FFF2-40B4-BE49-F238E27FC236}">
              <a16:creationId xmlns:a16="http://schemas.microsoft.com/office/drawing/2014/main" id="{698AD10D-E7CB-4932-91FB-46D8E8FB5D7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60" name="Text Box 15">
          <a:extLst>
            <a:ext uri="{FF2B5EF4-FFF2-40B4-BE49-F238E27FC236}">
              <a16:creationId xmlns:a16="http://schemas.microsoft.com/office/drawing/2014/main" id="{7DFD1208-C8FE-4103-9423-6033AEFAAB5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1" name="Text Box 15">
          <a:extLst>
            <a:ext uri="{FF2B5EF4-FFF2-40B4-BE49-F238E27FC236}">
              <a16:creationId xmlns:a16="http://schemas.microsoft.com/office/drawing/2014/main" id="{E501578A-00AF-4857-B0F9-7EC1E0439FC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2" name="Text Box 15">
          <a:extLst>
            <a:ext uri="{FF2B5EF4-FFF2-40B4-BE49-F238E27FC236}">
              <a16:creationId xmlns:a16="http://schemas.microsoft.com/office/drawing/2014/main" id="{3E1338F0-29F9-418B-9AA9-2084B8D3CB5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3" name="Text Box 15">
          <a:extLst>
            <a:ext uri="{FF2B5EF4-FFF2-40B4-BE49-F238E27FC236}">
              <a16:creationId xmlns:a16="http://schemas.microsoft.com/office/drawing/2014/main" id="{B34A031D-BCA1-4DD5-8C02-F9CCF45DFDF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4" name="Text Box 15">
          <a:extLst>
            <a:ext uri="{FF2B5EF4-FFF2-40B4-BE49-F238E27FC236}">
              <a16:creationId xmlns:a16="http://schemas.microsoft.com/office/drawing/2014/main" id="{85C5A01D-6F2B-4517-BA42-255378C0ECC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5" name="Text Box 15">
          <a:extLst>
            <a:ext uri="{FF2B5EF4-FFF2-40B4-BE49-F238E27FC236}">
              <a16:creationId xmlns:a16="http://schemas.microsoft.com/office/drawing/2014/main" id="{305B0353-5E5E-4742-9142-018C020F616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6" name="Text Box 15">
          <a:extLst>
            <a:ext uri="{FF2B5EF4-FFF2-40B4-BE49-F238E27FC236}">
              <a16:creationId xmlns:a16="http://schemas.microsoft.com/office/drawing/2014/main" id="{A4DC64BF-FCD0-4FBC-AA5E-DBAEA0AAD05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7" name="Text Box 15">
          <a:extLst>
            <a:ext uri="{FF2B5EF4-FFF2-40B4-BE49-F238E27FC236}">
              <a16:creationId xmlns:a16="http://schemas.microsoft.com/office/drawing/2014/main" id="{9B731705-9340-4539-AFD9-52C410780E5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68" name="Text Box 15">
          <a:extLst>
            <a:ext uri="{FF2B5EF4-FFF2-40B4-BE49-F238E27FC236}">
              <a16:creationId xmlns:a16="http://schemas.microsoft.com/office/drawing/2014/main" id="{4FABAF28-D660-43CF-B64A-BBA034DE722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69" name="Text Box 15">
          <a:extLst>
            <a:ext uri="{FF2B5EF4-FFF2-40B4-BE49-F238E27FC236}">
              <a16:creationId xmlns:a16="http://schemas.microsoft.com/office/drawing/2014/main" id="{B107FB6C-D457-46FB-87AA-EFFAE9EB27F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0" name="Text Box 15">
          <a:extLst>
            <a:ext uri="{FF2B5EF4-FFF2-40B4-BE49-F238E27FC236}">
              <a16:creationId xmlns:a16="http://schemas.microsoft.com/office/drawing/2014/main" id="{174908BF-AD91-43B6-8B30-36C331A0F27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1" name="Text Box 15">
          <a:extLst>
            <a:ext uri="{FF2B5EF4-FFF2-40B4-BE49-F238E27FC236}">
              <a16:creationId xmlns:a16="http://schemas.microsoft.com/office/drawing/2014/main" id="{D5DC361A-82BE-4DDF-ADE5-21C4BF153B2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2" name="Text Box 15">
          <a:extLst>
            <a:ext uri="{FF2B5EF4-FFF2-40B4-BE49-F238E27FC236}">
              <a16:creationId xmlns:a16="http://schemas.microsoft.com/office/drawing/2014/main" id="{DEF09438-A3E6-48E3-A960-3575ED185DE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3" name="Text Box 15">
          <a:extLst>
            <a:ext uri="{FF2B5EF4-FFF2-40B4-BE49-F238E27FC236}">
              <a16:creationId xmlns:a16="http://schemas.microsoft.com/office/drawing/2014/main" id="{7223DBC2-89AC-4BEA-9FFB-B8691B63F5C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4" name="Text Box 15">
          <a:extLst>
            <a:ext uri="{FF2B5EF4-FFF2-40B4-BE49-F238E27FC236}">
              <a16:creationId xmlns:a16="http://schemas.microsoft.com/office/drawing/2014/main" id="{26A594AA-1FF3-4D1B-9D3B-003F2226A94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5" name="Text Box 15">
          <a:extLst>
            <a:ext uri="{FF2B5EF4-FFF2-40B4-BE49-F238E27FC236}">
              <a16:creationId xmlns:a16="http://schemas.microsoft.com/office/drawing/2014/main" id="{85F76681-1F71-47CD-8512-EF4FDE95ECF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76" name="Text Box 15">
          <a:extLst>
            <a:ext uri="{FF2B5EF4-FFF2-40B4-BE49-F238E27FC236}">
              <a16:creationId xmlns:a16="http://schemas.microsoft.com/office/drawing/2014/main" id="{BA953A92-4C3F-4FBB-B0D3-742D43E9FC0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77" name="Text Box 15">
          <a:extLst>
            <a:ext uri="{FF2B5EF4-FFF2-40B4-BE49-F238E27FC236}">
              <a16:creationId xmlns:a16="http://schemas.microsoft.com/office/drawing/2014/main" id="{FD0B8D1D-79ED-48BD-A3E5-95BC00ECFEA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78" name="Text Box 15">
          <a:extLst>
            <a:ext uri="{FF2B5EF4-FFF2-40B4-BE49-F238E27FC236}">
              <a16:creationId xmlns:a16="http://schemas.microsoft.com/office/drawing/2014/main" id="{835BEF9E-89DF-41CF-B0DA-04B6C278ADE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79" name="Text Box 15">
          <a:extLst>
            <a:ext uri="{FF2B5EF4-FFF2-40B4-BE49-F238E27FC236}">
              <a16:creationId xmlns:a16="http://schemas.microsoft.com/office/drawing/2014/main" id="{F3355848-78C6-4E7F-9CCE-2F24B50134B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0" name="Text Box 15">
          <a:extLst>
            <a:ext uri="{FF2B5EF4-FFF2-40B4-BE49-F238E27FC236}">
              <a16:creationId xmlns:a16="http://schemas.microsoft.com/office/drawing/2014/main" id="{874B19F7-9984-4F19-B895-ACEDF1543A5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1" name="Text Box 15">
          <a:extLst>
            <a:ext uri="{FF2B5EF4-FFF2-40B4-BE49-F238E27FC236}">
              <a16:creationId xmlns:a16="http://schemas.microsoft.com/office/drawing/2014/main" id="{C5BB133A-8511-4028-AD49-FA75CF5CCCE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2" name="Text Box 15">
          <a:extLst>
            <a:ext uri="{FF2B5EF4-FFF2-40B4-BE49-F238E27FC236}">
              <a16:creationId xmlns:a16="http://schemas.microsoft.com/office/drawing/2014/main" id="{1C48524A-DEC1-4976-980C-6A6F4C107F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3" name="Text Box 15">
          <a:extLst>
            <a:ext uri="{FF2B5EF4-FFF2-40B4-BE49-F238E27FC236}">
              <a16:creationId xmlns:a16="http://schemas.microsoft.com/office/drawing/2014/main" id="{B8567931-4C98-4EEF-9ABC-C53DE705CBF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784" name="Text Box 15">
          <a:extLst>
            <a:ext uri="{FF2B5EF4-FFF2-40B4-BE49-F238E27FC236}">
              <a16:creationId xmlns:a16="http://schemas.microsoft.com/office/drawing/2014/main" id="{3914ADD8-C801-4B80-BDD1-C332D26C2F8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5" name="Text Box 15">
          <a:extLst>
            <a:ext uri="{FF2B5EF4-FFF2-40B4-BE49-F238E27FC236}">
              <a16:creationId xmlns:a16="http://schemas.microsoft.com/office/drawing/2014/main" id="{D361747E-6567-4B58-A775-A6273692D35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6" name="Text Box 15">
          <a:extLst>
            <a:ext uri="{FF2B5EF4-FFF2-40B4-BE49-F238E27FC236}">
              <a16:creationId xmlns:a16="http://schemas.microsoft.com/office/drawing/2014/main" id="{80468706-DDCC-4CB7-B3E4-03E2B89E6E3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7" name="Text Box 15">
          <a:extLst>
            <a:ext uri="{FF2B5EF4-FFF2-40B4-BE49-F238E27FC236}">
              <a16:creationId xmlns:a16="http://schemas.microsoft.com/office/drawing/2014/main" id="{45639B2A-B447-4D3D-8037-B167880710D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8" name="Text Box 15">
          <a:extLst>
            <a:ext uri="{FF2B5EF4-FFF2-40B4-BE49-F238E27FC236}">
              <a16:creationId xmlns:a16="http://schemas.microsoft.com/office/drawing/2014/main" id="{E7070ABF-6637-4A31-83B0-B6C92611D59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89" name="Text Box 15">
          <a:extLst>
            <a:ext uri="{FF2B5EF4-FFF2-40B4-BE49-F238E27FC236}">
              <a16:creationId xmlns:a16="http://schemas.microsoft.com/office/drawing/2014/main" id="{F668A1E7-F06C-4694-9548-869EDF4EE89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90" name="Text Box 15">
          <a:extLst>
            <a:ext uri="{FF2B5EF4-FFF2-40B4-BE49-F238E27FC236}">
              <a16:creationId xmlns:a16="http://schemas.microsoft.com/office/drawing/2014/main" id="{B7FD9D4C-681D-4C94-ABB5-0450DC70F88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91" name="Text Box 15">
          <a:extLst>
            <a:ext uri="{FF2B5EF4-FFF2-40B4-BE49-F238E27FC236}">
              <a16:creationId xmlns:a16="http://schemas.microsoft.com/office/drawing/2014/main" id="{0E33FB88-CC6A-4845-BDC8-6CEC7937AD2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792" name="Text Box 15">
          <a:extLst>
            <a:ext uri="{FF2B5EF4-FFF2-40B4-BE49-F238E27FC236}">
              <a16:creationId xmlns:a16="http://schemas.microsoft.com/office/drawing/2014/main" id="{D381A74B-C518-4A97-A390-FDE203ABE4C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3" name="Text Box 15">
          <a:extLst>
            <a:ext uri="{FF2B5EF4-FFF2-40B4-BE49-F238E27FC236}">
              <a16:creationId xmlns:a16="http://schemas.microsoft.com/office/drawing/2014/main" id="{AD936AA1-793F-4D9F-912A-2F2B6ABDEEB8}"/>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4" name="Text Box 15">
          <a:extLst>
            <a:ext uri="{FF2B5EF4-FFF2-40B4-BE49-F238E27FC236}">
              <a16:creationId xmlns:a16="http://schemas.microsoft.com/office/drawing/2014/main" id="{92894899-E45D-43DC-B309-7BFCF371094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5" name="Text Box 15">
          <a:extLst>
            <a:ext uri="{FF2B5EF4-FFF2-40B4-BE49-F238E27FC236}">
              <a16:creationId xmlns:a16="http://schemas.microsoft.com/office/drawing/2014/main" id="{12D23904-0F45-44BD-BF71-AA9EB9B16C3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6" name="Text Box 15">
          <a:extLst>
            <a:ext uri="{FF2B5EF4-FFF2-40B4-BE49-F238E27FC236}">
              <a16:creationId xmlns:a16="http://schemas.microsoft.com/office/drawing/2014/main" id="{921A5715-40BB-49CC-BC50-4DD12DDD062D}"/>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7" name="Text Box 15">
          <a:extLst>
            <a:ext uri="{FF2B5EF4-FFF2-40B4-BE49-F238E27FC236}">
              <a16:creationId xmlns:a16="http://schemas.microsoft.com/office/drawing/2014/main" id="{DCA4C809-9484-4DF0-8EA5-A22E19D9E40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8" name="Text Box 15">
          <a:extLst>
            <a:ext uri="{FF2B5EF4-FFF2-40B4-BE49-F238E27FC236}">
              <a16:creationId xmlns:a16="http://schemas.microsoft.com/office/drawing/2014/main" id="{02936B31-3AF5-4332-96EA-A9C03BFFFD6F}"/>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799" name="Text Box 15">
          <a:extLst>
            <a:ext uri="{FF2B5EF4-FFF2-40B4-BE49-F238E27FC236}">
              <a16:creationId xmlns:a16="http://schemas.microsoft.com/office/drawing/2014/main" id="{303C1FC9-5792-4439-B58B-27E1B2BF08C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00" name="Text Box 15">
          <a:extLst>
            <a:ext uri="{FF2B5EF4-FFF2-40B4-BE49-F238E27FC236}">
              <a16:creationId xmlns:a16="http://schemas.microsoft.com/office/drawing/2014/main" id="{1307CB3A-9B7C-4743-BBDF-890736977626}"/>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1" name="Text Box 15">
          <a:extLst>
            <a:ext uri="{FF2B5EF4-FFF2-40B4-BE49-F238E27FC236}">
              <a16:creationId xmlns:a16="http://schemas.microsoft.com/office/drawing/2014/main" id="{A3B3ED92-D7AC-44D7-8AA3-6E7626E82B4D}"/>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2" name="Text Box 15">
          <a:extLst>
            <a:ext uri="{FF2B5EF4-FFF2-40B4-BE49-F238E27FC236}">
              <a16:creationId xmlns:a16="http://schemas.microsoft.com/office/drawing/2014/main" id="{D6AB40DA-BD84-4665-8300-1462A1242AA8}"/>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3" name="Text Box 15">
          <a:extLst>
            <a:ext uri="{FF2B5EF4-FFF2-40B4-BE49-F238E27FC236}">
              <a16:creationId xmlns:a16="http://schemas.microsoft.com/office/drawing/2014/main" id="{ADF2C941-DC0D-4EBA-A4CE-403B22C7BEF3}"/>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4" name="Text Box 15">
          <a:extLst>
            <a:ext uri="{FF2B5EF4-FFF2-40B4-BE49-F238E27FC236}">
              <a16:creationId xmlns:a16="http://schemas.microsoft.com/office/drawing/2014/main" id="{D08F4613-5ACE-453C-AF33-8092C956A8F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5" name="Text Box 15">
          <a:extLst>
            <a:ext uri="{FF2B5EF4-FFF2-40B4-BE49-F238E27FC236}">
              <a16:creationId xmlns:a16="http://schemas.microsoft.com/office/drawing/2014/main" id="{2DE67C55-6F9B-4EE3-BD7D-163A685F0FEC}"/>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6" name="Text Box 15">
          <a:extLst>
            <a:ext uri="{FF2B5EF4-FFF2-40B4-BE49-F238E27FC236}">
              <a16:creationId xmlns:a16="http://schemas.microsoft.com/office/drawing/2014/main" id="{20D3A8EE-AA21-4A20-8A86-2A7B61CD5BB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7" name="Text Box 15">
          <a:extLst>
            <a:ext uri="{FF2B5EF4-FFF2-40B4-BE49-F238E27FC236}">
              <a16:creationId xmlns:a16="http://schemas.microsoft.com/office/drawing/2014/main" id="{14258CD6-954E-4F16-92C6-AFC8C1E5275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08" name="Text Box 15">
          <a:extLst>
            <a:ext uri="{FF2B5EF4-FFF2-40B4-BE49-F238E27FC236}">
              <a16:creationId xmlns:a16="http://schemas.microsoft.com/office/drawing/2014/main" id="{98A33F17-6F78-4E47-89CF-328BC2AF031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09" name="Text Box 15">
          <a:extLst>
            <a:ext uri="{FF2B5EF4-FFF2-40B4-BE49-F238E27FC236}">
              <a16:creationId xmlns:a16="http://schemas.microsoft.com/office/drawing/2014/main" id="{B96FAABF-BFC9-4D3D-ACE9-FF0FC6AF0F8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0" name="Text Box 15">
          <a:extLst>
            <a:ext uri="{FF2B5EF4-FFF2-40B4-BE49-F238E27FC236}">
              <a16:creationId xmlns:a16="http://schemas.microsoft.com/office/drawing/2014/main" id="{B99BD891-F3C0-4E57-8CE6-307054FBC56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1" name="Text Box 15">
          <a:extLst>
            <a:ext uri="{FF2B5EF4-FFF2-40B4-BE49-F238E27FC236}">
              <a16:creationId xmlns:a16="http://schemas.microsoft.com/office/drawing/2014/main" id="{9115BCBC-14AB-467E-9557-EEF754A1A7B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2" name="Text Box 15">
          <a:extLst>
            <a:ext uri="{FF2B5EF4-FFF2-40B4-BE49-F238E27FC236}">
              <a16:creationId xmlns:a16="http://schemas.microsoft.com/office/drawing/2014/main" id="{C1B8788E-4E84-4E5E-B0D9-0D987ACD271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3" name="Text Box 15">
          <a:extLst>
            <a:ext uri="{FF2B5EF4-FFF2-40B4-BE49-F238E27FC236}">
              <a16:creationId xmlns:a16="http://schemas.microsoft.com/office/drawing/2014/main" id="{F0CD3B22-C2B9-4DBB-8F99-33600361B7F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4" name="Text Box 15">
          <a:extLst>
            <a:ext uri="{FF2B5EF4-FFF2-40B4-BE49-F238E27FC236}">
              <a16:creationId xmlns:a16="http://schemas.microsoft.com/office/drawing/2014/main" id="{8CD7FB67-3341-4852-A9C3-3A6A22D443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5" name="Text Box 15">
          <a:extLst>
            <a:ext uri="{FF2B5EF4-FFF2-40B4-BE49-F238E27FC236}">
              <a16:creationId xmlns:a16="http://schemas.microsoft.com/office/drawing/2014/main" id="{A7B35D2B-60AA-4C17-8C2C-B471CE0AEDD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16" name="Text Box 15">
          <a:extLst>
            <a:ext uri="{FF2B5EF4-FFF2-40B4-BE49-F238E27FC236}">
              <a16:creationId xmlns:a16="http://schemas.microsoft.com/office/drawing/2014/main" id="{A5E1CB78-183A-4425-A7FF-85B535C1648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17" name="Text Box 15">
          <a:extLst>
            <a:ext uri="{FF2B5EF4-FFF2-40B4-BE49-F238E27FC236}">
              <a16:creationId xmlns:a16="http://schemas.microsoft.com/office/drawing/2014/main" id="{69A0F8C9-1EC1-4DB5-B9B2-FB64BF82944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18" name="Text Box 15">
          <a:extLst>
            <a:ext uri="{FF2B5EF4-FFF2-40B4-BE49-F238E27FC236}">
              <a16:creationId xmlns:a16="http://schemas.microsoft.com/office/drawing/2014/main" id="{734D3F6E-193A-499B-990B-3C7FFA5C762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19" name="Text Box 15">
          <a:extLst>
            <a:ext uri="{FF2B5EF4-FFF2-40B4-BE49-F238E27FC236}">
              <a16:creationId xmlns:a16="http://schemas.microsoft.com/office/drawing/2014/main" id="{AFA46DF0-FA5A-4A0E-BFC6-AA3A4DBD3C9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0" name="Text Box 15">
          <a:extLst>
            <a:ext uri="{FF2B5EF4-FFF2-40B4-BE49-F238E27FC236}">
              <a16:creationId xmlns:a16="http://schemas.microsoft.com/office/drawing/2014/main" id="{EAE2782B-0CBE-4E10-B1D6-1C703A0B93F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1" name="Text Box 15">
          <a:extLst>
            <a:ext uri="{FF2B5EF4-FFF2-40B4-BE49-F238E27FC236}">
              <a16:creationId xmlns:a16="http://schemas.microsoft.com/office/drawing/2014/main" id="{CBACD002-9248-40DC-AE5A-6555A7F700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2" name="Text Box 15">
          <a:extLst>
            <a:ext uri="{FF2B5EF4-FFF2-40B4-BE49-F238E27FC236}">
              <a16:creationId xmlns:a16="http://schemas.microsoft.com/office/drawing/2014/main" id="{D5D22023-6BB7-4399-84DF-6BE36ECF36C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3" name="Text Box 15">
          <a:extLst>
            <a:ext uri="{FF2B5EF4-FFF2-40B4-BE49-F238E27FC236}">
              <a16:creationId xmlns:a16="http://schemas.microsoft.com/office/drawing/2014/main" id="{77DBF3AD-4FF9-4D4D-9B7D-3942876FF8B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24" name="Text Box 15">
          <a:extLst>
            <a:ext uri="{FF2B5EF4-FFF2-40B4-BE49-F238E27FC236}">
              <a16:creationId xmlns:a16="http://schemas.microsoft.com/office/drawing/2014/main" id="{FA07BED6-70D3-453C-937D-45194F41156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5" name="Text Box 15">
          <a:extLst>
            <a:ext uri="{FF2B5EF4-FFF2-40B4-BE49-F238E27FC236}">
              <a16:creationId xmlns:a16="http://schemas.microsoft.com/office/drawing/2014/main" id="{6B114C49-BB70-4B9E-A0E8-BB1C4255C48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6" name="Text Box 15">
          <a:extLst>
            <a:ext uri="{FF2B5EF4-FFF2-40B4-BE49-F238E27FC236}">
              <a16:creationId xmlns:a16="http://schemas.microsoft.com/office/drawing/2014/main" id="{58257465-95A9-4DD4-9E24-A5076658D1B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7" name="Text Box 15">
          <a:extLst>
            <a:ext uri="{FF2B5EF4-FFF2-40B4-BE49-F238E27FC236}">
              <a16:creationId xmlns:a16="http://schemas.microsoft.com/office/drawing/2014/main" id="{C93E82FE-165A-4B72-B306-1642431384F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8" name="Text Box 15">
          <a:extLst>
            <a:ext uri="{FF2B5EF4-FFF2-40B4-BE49-F238E27FC236}">
              <a16:creationId xmlns:a16="http://schemas.microsoft.com/office/drawing/2014/main" id="{438B69EA-FD5B-4E9F-BA7F-63A5623E420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29" name="Text Box 15">
          <a:extLst>
            <a:ext uri="{FF2B5EF4-FFF2-40B4-BE49-F238E27FC236}">
              <a16:creationId xmlns:a16="http://schemas.microsoft.com/office/drawing/2014/main" id="{971B2C12-F928-44CD-BF2A-F6917742953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30" name="Text Box 15">
          <a:extLst>
            <a:ext uri="{FF2B5EF4-FFF2-40B4-BE49-F238E27FC236}">
              <a16:creationId xmlns:a16="http://schemas.microsoft.com/office/drawing/2014/main" id="{1A6FF2A2-0990-45BA-9B52-42660F2F4C4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31" name="Text Box 15">
          <a:extLst>
            <a:ext uri="{FF2B5EF4-FFF2-40B4-BE49-F238E27FC236}">
              <a16:creationId xmlns:a16="http://schemas.microsoft.com/office/drawing/2014/main" id="{3691C8D6-76AA-4BED-9D36-7813B3560DA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32" name="Text Box 15">
          <a:extLst>
            <a:ext uri="{FF2B5EF4-FFF2-40B4-BE49-F238E27FC236}">
              <a16:creationId xmlns:a16="http://schemas.microsoft.com/office/drawing/2014/main" id="{9E075F67-0A0F-45B7-9784-FE69554574B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3" name="Text Box 15">
          <a:extLst>
            <a:ext uri="{FF2B5EF4-FFF2-40B4-BE49-F238E27FC236}">
              <a16:creationId xmlns:a16="http://schemas.microsoft.com/office/drawing/2014/main" id="{C6B83905-AE81-4AE7-ACB6-8BC73C04A30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4" name="Text Box 15">
          <a:extLst>
            <a:ext uri="{FF2B5EF4-FFF2-40B4-BE49-F238E27FC236}">
              <a16:creationId xmlns:a16="http://schemas.microsoft.com/office/drawing/2014/main" id="{3E5A70F3-B837-43DC-B2D3-F3AA6BEEE9C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5" name="Text Box 15">
          <a:extLst>
            <a:ext uri="{FF2B5EF4-FFF2-40B4-BE49-F238E27FC236}">
              <a16:creationId xmlns:a16="http://schemas.microsoft.com/office/drawing/2014/main" id="{ADF0641A-3A30-4F1D-A81E-4426860BF66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6" name="Text Box 15">
          <a:extLst>
            <a:ext uri="{FF2B5EF4-FFF2-40B4-BE49-F238E27FC236}">
              <a16:creationId xmlns:a16="http://schemas.microsoft.com/office/drawing/2014/main" id="{AE23379F-B8CB-4001-89E7-7A2FE14DAFF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7" name="Text Box 15">
          <a:extLst>
            <a:ext uri="{FF2B5EF4-FFF2-40B4-BE49-F238E27FC236}">
              <a16:creationId xmlns:a16="http://schemas.microsoft.com/office/drawing/2014/main" id="{72A79F67-DDF4-4E41-80D9-80E09C5CB07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8" name="Text Box 15">
          <a:extLst>
            <a:ext uri="{FF2B5EF4-FFF2-40B4-BE49-F238E27FC236}">
              <a16:creationId xmlns:a16="http://schemas.microsoft.com/office/drawing/2014/main" id="{BA66C009-3981-429A-B924-6470623250A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39" name="Text Box 15">
          <a:extLst>
            <a:ext uri="{FF2B5EF4-FFF2-40B4-BE49-F238E27FC236}">
              <a16:creationId xmlns:a16="http://schemas.microsoft.com/office/drawing/2014/main" id="{147B7896-05DE-4E37-B076-366CD8EDAB2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40" name="Text Box 15">
          <a:extLst>
            <a:ext uri="{FF2B5EF4-FFF2-40B4-BE49-F238E27FC236}">
              <a16:creationId xmlns:a16="http://schemas.microsoft.com/office/drawing/2014/main" id="{F8F2E876-1EC6-433F-89B1-AE6EE9B6D47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1" name="Text Box 15">
          <a:extLst>
            <a:ext uri="{FF2B5EF4-FFF2-40B4-BE49-F238E27FC236}">
              <a16:creationId xmlns:a16="http://schemas.microsoft.com/office/drawing/2014/main" id="{4ED185F3-4191-4006-BB44-487445BA222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2" name="Text Box 15">
          <a:extLst>
            <a:ext uri="{FF2B5EF4-FFF2-40B4-BE49-F238E27FC236}">
              <a16:creationId xmlns:a16="http://schemas.microsoft.com/office/drawing/2014/main" id="{71586EC1-187C-4571-BFD9-C4F61674D88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3" name="Text Box 15">
          <a:extLst>
            <a:ext uri="{FF2B5EF4-FFF2-40B4-BE49-F238E27FC236}">
              <a16:creationId xmlns:a16="http://schemas.microsoft.com/office/drawing/2014/main" id="{415B4FCB-2950-47CE-899D-143B30C5032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4" name="Text Box 15">
          <a:extLst>
            <a:ext uri="{FF2B5EF4-FFF2-40B4-BE49-F238E27FC236}">
              <a16:creationId xmlns:a16="http://schemas.microsoft.com/office/drawing/2014/main" id="{B8482073-C906-4D7F-9D00-38B07BB7935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5" name="Text Box 15">
          <a:extLst>
            <a:ext uri="{FF2B5EF4-FFF2-40B4-BE49-F238E27FC236}">
              <a16:creationId xmlns:a16="http://schemas.microsoft.com/office/drawing/2014/main" id="{925C87A4-0FB9-4728-837C-4CC1BC24007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6" name="Text Box 15">
          <a:extLst>
            <a:ext uri="{FF2B5EF4-FFF2-40B4-BE49-F238E27FC236}">
              <a16:creationId xmlns:a16="http://schemas.microsoft.com/office/drawing/2014/main" id="{125D7782-0358-4DA0-8B0F-AE3023B7EC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7" name="Text Box 15">
          <a:extLst>
            <a:ext uri="{FF2B5EF4-FFF2-40B4-BE49-F238E27FC236}">
              <a16:creationId xmlns:a16="http://schemas.microsoft.com/office/drawing/2014/main" id="{D34866B3-858F-4E03-8AC4-26E0D93D4F8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3848" name="Text Box 15">
          <a:extLst>
            <a:ext uri="{FF2B5EF4-FFF2-40B4-BE49-F238E27FC236}">
              <a16:creationId xmlns:a16="http://schemas.microsoft.com/office/drawing/2014/main" id="{4109341E-C5D9-4F1C-A472-BC29A7BECEC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49" name="Text Box 15">
          <a:extLst>
            <a:ext uri="{FF2B5EF4-FFF2-40B4-BE49-F238E27FC236}">
              <a16:creationId xmlns:a16="http://schemas.microsoft.com/office/drawing/2014/main" id="{92C0E3EC-69F0-4898-8364-8A6A968E9BF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0" name="Text Box 15">
          <a:extLst>
            <a:ext uri="{FF2B5EF4-FFF2-40B4-BE49-F238E27FC236}">
              <a16:creationId xmlns:a16="http://schemas.microsoft.com/office/drawing/2014/main" id="{8B594448-8791-426D-903A-56453EED822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1" name="Text Box 15">
          <a:extLst>
            <a:ext uri="{FF2B5EF4-FFF2-40B4-BE49-F238E27FC236}">
              <a16:creationId xmlns:a16="http://schemas.microsoft.com/office/drawing/2014/main" id="{7F2DE2E2-2F51-4048-BBB8-92E3F5A25C7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2" name="Text Box 15">
          <a:extLst>
            <a:ext uri="{FF2B5EF4-FFF2-40B4-BE49-F238E27FC236}">
              <a16:creationId xmlns:a16="http://schemas.microsoft.com/office/drawing/2014/main" id="{294582BA-F33E-4081-B700-5535E3EEE0E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3" name="Text Box 15">
          <a:extLst>
            <a:ext uri="{FF2B5EF4-FFF2-40B4-BE49-F238E27FC236}">
              <a16:creationId xmlns:a16="http://schemas.microsoft.com/office/drawing/2014/main" id="{3F42807F-45C1-4372-B2C1-B6E679A6A01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4" name="Text Box 15">
          <a:extLst>
            <a:ext uri="{FF2B5EF4-FFF2-40B4-BE49-F238E27FC236}">
              <a16:creationId xmlns:a16="http://schemas.microsoft.com/office/drawing/2014/main" id="{2B9410D7-283D-412B-9D54-FC14D53D438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5" name="Text Box 15">
          <a:extLst>
            <a:ext uri="{FF2B5EF4-FFF2-40B4-BE49-F238E27FC236}">
              <a16:creationId xmlns:a16="http://schemas.microsoft.com/office/drawing/2014/main" id="{AA4E8DA9-8347-45D6-AE6F-DB233CAF907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3856" name="Text Box 15">
          <a:extLst>
            <a:ext uri="{FF2B5EF4-FFF2-40B4-BE49-F238E27FC236}">
              <a16:creationId xmlns:a16="http://schemas.microsoft.com/office/drawing/2014/main" id="{16E3865A-49CB-4B06-AE85-3BC2E39CECF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57" name="Text Box 15">
          <a:extLst>
            <a:ext uri="{FF2B5EF4-FFF2-40B4-BE49-F238E27FC236}">
              <a16:creationId xmlns:a16="http://schemas.microsoft.com/office/drawing/2014/main" id="{3E2C4DAF-3BA2-461F-A6F0-2B10C45EDA55}"/>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58" name="Text Box 15">
          <a:extLst>
            <a:ext uri="{FF2B5EF4-FFF2-40B4-BE49-F238E27FC236}">
              <a16:creationId xmlns:a16="http://schemas.microsoft.com/office/drawing/2014/main" id="{2452BBE9-1C4F-4808-BE95-98F631057B1A}"/>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59" name="Text Box 15">
          <a:extLst>
            <a:ext uri="{FF2B5EF4-FFF2-40B4-BE49-F238E27FC236}">
              <a16:creationId xmlns:a16="http://schemas.microsoft.com/office/drawing/2014/main" id="{88CC87EA-B375-49D2-B97B-246C4372A42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0" name="Text Box 15">
          <a:extLst>
            <a:ext uri="{FF2B5EF4-FFF2-40B4-BE49-F238E27FC236}">
              <a16:creationId xmlns:a16="http://schemas.microsoft.com/office/drawing/2014/main" id="{B9259A7B-9925-4925-8470-73FFC494995B}"/>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1" name="Text Box 15">
          <a:extLst>
            <a:ext uri="{FF2B5EF4-FFF2-40B4-BE49-F238E27FC236}">
              <a16:creationId xmlns:a16="http://schemas.microsoft.com/office/drawing/2014/main" id="{E3858C90-92BE-419B-B6C3-8CB54D5DDC2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2" name="Text Box 15">
          <a:extLst>
            <a:ext uri="{FF2B5EF4-FFF2-40B4-BE49-F238E27FC236}">
              <a16:creationId xmlns:a16="http://schemas.microsoft.com/office/drawing/2014/main" id="{2C2B014A-BCF9-46DC-9481-5C902D39BD9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3" name="Text Box 15">
          <a:extLst>
            <a:ext uri="{FF2B5EF4-FFF2-40B4-BE49-F238E27FC236}">
              <a16:creationId xmlns:a16="http://schemas.microsoft.com/office/drawing/2014/main" id="{77128EB1-127C-4313-A8E4-3B02F290622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64" name="Text Box 15">
          <a:extLst>
            <a:ext uri="{FF2B5EF4-FFF2-40B4-BE49-F238E27FC236}">
              <a16:creationId xmlns:a16="http://schemas.microsoft.com/office/drawing/2014/main" id="{49C7B3A7-6A57-4E58-885D-789B33CE8D5B}"/>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5" name="Text Box 15">
          <a:extLst>
            <a:ext uri="{FF2B5EF4-FFF2-40B4-BE49-F238E27FC236}">
              <a16:creationId xmlns:a16="http://schemas.microsoft.com/office/drawing/2014/main" id="{21FA820F-288C-48DD-8046-C89B8294E2E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6" name="Text Box 15">
          <a:extLst>
            <a:ext uri="{FF2B5EF4-FFF2-40B4-BE49-F238E27FC236}">
              <a16:creationId xmlns:a16="http://schemas.microsoft.com/office/drawing/2014/main" id="{E4DBB856-9DA0-4EBB-B2FB-EC92B036354C}"/>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7" name="Text Box 15">
          <a:extLst>
            <a:ext uri="{FF2B5EF4-FFF2-40B4-BE49-F238E27FC236}">
              <a16:creationId xmlns:a16="http://schemas.microsoft.com/office/drawing/2014/main" id="{50A14CB2-A54B-4C6D-9001-C55649AFA74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8" name="Text Box 15">
          <a:extLst>
            <a:ext uri="{FF2B5EF4-FFF2-40B4-BE49-F238E27FC236}">
              <a16:creationId xmlns:a16="http://schemas.microsoft.com/office/drawing/2014/main" id="{ABFE4CDD-A069-4138-97E1-97248F4ED42F}"/>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69" name="Text Box 15">
          <a:extLst>
            <a:ext uri="{FF2B5EF4-FFF2-40B4-BE49-F238E27FC236}">
              <a16:creationId xmlns:a16="http://schemas.microsoft.com/office/drawing/2014/main" id="{953CF1FB-6779-47D0-84FC-30694A89747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70" name="Text Box 15">
          <a:extLst>
            <a:ext uri="{FF2B5EF4-FFF2-40B4-BE49-F238E27FC236}">
              <a16:creationId xmlns:a16="http://schemas.microsoft.com/office/drawing/2014/main" id="{204A72A8-1851-4E96-A8CE-ED3944DBC1C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71" name="Text Box 15">
          <a:extLst>
            <a:ext uri="{FF2B5EF4-FFF2-40B4-BE49-F238E27FC236}">
              <a16:creationId xmlns:a16="http://schemas.microsoft.com/office/drawing/2014/main" id="{59E5D039-6FB7-49A7-B696-E3102E0D6476}"/>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72" name="Text Box 15">
          <a:extLst>
            <a:ext uri="{FF2B5EF4-FFF2-40B4-BE49-F238E27FC236}">
              <a16:creationId xmlns:a16="http://schemas.microsoft.com/office/drawing/2014/main" id="{1BCB36DC-48B7-44F3-928B-F20574631881}"/>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3" name="Text Box 15">
          <a:extLst>
            <a:ext uri="{FF2B5EF4-FFF2-40B4-BE49-F238E27FC236}">
              <a16:creationId xmlns:a16="http://schemas.microsoft.com/office/drawing/2014/main" id="{202A38B8-C226-467B-A942-627DFA6A551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4" name="Text Box 15">
          <a:extLst>
            <a:ext uri="{FF2B5EF4-FFF2-40B4-BE49-F238E27FC236}">
              <a16:creationId xmlns:a16="http://schemas.microsoft.com/office/drawing/2014/main" id="{0E601691-7FC5-422D-9051-E08F2EBDF7CE}"/>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5" name="Text Box 15">
          <a:extLst>
            <a:ext uri="{FF2B5EF4-FFF2-40B4-BE49-F238E27FC236}">
              <a16:creationId xmlns:a16="http://schemas.microsoft.com/office/drawing/2014/main" id="{B8F53B71-F56C-4132-9BC2-6E80944D380D}"/>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6" name="Text Box 15">
          <a:extLst>
            <a:ext uri="{FF2B5EF4-FFF2-40B4-BE49-F238E27FC236}">
              <a16:creationId xmlns:a16="http://schemas.microsoft.com/office/drawing/2014/main" id="{A0277873-DCB8-4A1C-81C1-983E46D64C15}"/>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7" name="Text Box 15">
          <a:extLst>
            <a:ext uri="{FF2B5EF4-FFF2-40B4-BE49-F238E27FC236}">
              <a16:creationId xmlns:a16="http://schemas.microsoft.com/office/drawing/2014/main" id="{DF28FF86-7CC4-4CF3-9F89-E224EB07877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8" name="Text Box 15">
          <a:extLst>
            <a:ext uri="{FF2B5EF4-FFF2-40B4-BE49-F238E27FC236}">
              <a16:creationId xmlns:a16="http://schemas.microsoft.com/office/drawing/2014/main" id="{3342A6FB-48F0-49A1-BC6A-761FBA9B1739}"/>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79" name="Text Box 15">
          <a:extLst>
            <a:ext uri="{FF2B5EF4-FFF2-40B4-BE49-F238E27FC236}">
              <a16:creationId xmlns:a16="http://schemas.microsoft.com/office/drawing/2014/main" id="{C8030329-A951-4955-93F2-109C41F87A2B}"/>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880" name="Text Box 15">
          <a:extLst>
            <a:ext uri="{FF2B5EF4-FFF2-40B4-BE49-F238E27FC236}">
              <a16:creationId xmlns:a16="http://schemas.microsoft.com/office/drawing/2014/main" id="{5A36184F-A1EF-4B13-A0CD-670D06E390B9}"/>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1" name="Text Box 15">
          <a:extLst>
            <a:ext uri="{FF2B5EF4-FFF2-40B4-BE49-F238E27FC236}">
              <a16:creationId xmlns:a16="http://schemas.microsoft.com/office/drawing/2014/main" id="{D9DBCB70-7A2B-41C6-AC5F-8A050F734DBF}"/>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2" name="Text Box 15">
          <a:extLst>
            <a:ext uri="{FF2B5EF4-FFF2-40B4-BE49-F238E27FC236}">
              <a16:creationId xmlns:a16="http://schemas.microsoft.com/office/drawing/2014/main" id="{6DBD60EE-D91A-4C0F-9835-342C2141CF4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3" name="Text Box 15">
          <a:extLst>
            <a:ext uri="{FF2B5EF4-FFF2-40B4-BE49-F238E27FC236}">
              <a16:creationId xmlns:a16="http://schemas.microsoft.com/office/drawing/2014/main" id="{8F6257F5-C817-4830-BD4F-F0AA25F5FC11}"/>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4" name="Text Box 15">
          <a:extLst>
            <a:ext uri="{FF2B5EF4-FFF2-40B4-BE49-F238E27FC236}">
              <a16:creationId xmlns:a16="http://schemas.microsoft.com/office/drawing/2014/main" id="{A85BED65-A126-46BB-9136-70239C7A614F}"/>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5" name="Text Box 15">
          <a:extLst>
            <a:ext uri="{FF2B5EF4-FFF2-40B4-BE49-F238E27FC236}">
              <a16:creationId xmlns:a16="http://schemas.microsoft.com/office/drawing/2014/main" id="{BD7165D0-70F4-44CB-8D97-6BACCA30EA3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6" name="Text Box 15">
          <a:extLst>
            <a:ext uri="{FF2B5EF4-FFF2-40B4-BE49-F238E27FC236}">
              <a16:creationId xmlns:a16="http://schemas.microsoft.com/office/drawing/2014/main" id="{4951FEDB-7C37-4B4C-94EC-C42BEE2695C3}"/>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7" name="Text Box 15">
          <a:extLst>
            <a:ext uri="{FF2B5EF4-FFF2-40B4-BE49-F238E27FC236}">
              <a16:creationId xmlns:a16="http://schemas.microsoft.com/office/drawing/2014/main" id="{25179568-D077-42C0-8194-C4CC3CD778CD}"/>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888" name="Text Box 15">
          <a:extLst>
            <a:ext uri="{FF2B5EF4-FFF2-40B4-BE49-F238E27FC236}">
              <a16:creationId xmlns:a16="http://schemas.microsoft.com/office/drawing/2014/main" id="{A2A90AB5-504A-42F9-AA50-8F61A21785D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89" name="Text Box 15">
          <a:extLst>
            <a:ext uri="{FF2B5EF4-FFF2-40B4-BE49-F238E27FC236}">
              <a16:creationId xmlns:a16="http://schemas.microsoft.com/office/drawing/2014/main" id="{5B20507E-A2D9-452C-888E-60D856DFA825}"/>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0" name="Text Box 15">
          <a:extLst>
            <a:ext uri="{FF2B5EF4-FFF2-40B4-BE49-F238E27FC236}">
              <a16:creationId xmlns:a16="http://schemas.microsoft.com/office/drawing/2014/main" id="{1EC4AB2E-F911-42E4-8D1C-74F39C344DA0}"/>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1" name="Text Box 15">
          <a:extLst>
            <a:ext uri="{FF2B5EF4-FFF2-40B4-BE49-F238E27FC236}">
              <a16:creationId xmlns:a16="http://schemas.microsoft.com/office/drawing/2014/main" id="{61F94570-3C41-442C-AE69-E3EF96527CC7}"/>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2" name="Text Box 15">
          <a:extLst>
            <a:ext uri="{FF2B5EF4-FFF2-40B4-BE49-F238E27FC236}">
              <a16:creationId xmlns:a16="http://schemas.microsoft.com/office/drawing/2014/main" id="{970AA00F-9351-4F9E-A751-9BB1A531A76A}"/>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3" name="Text Box 15">
          <a:extLst>
            <a:ext uri="{FF2B5EF4-FFF2-40B4-BE49-F238E27FC236}">
              <a16:creationId xmlns:a16="http://schemas.microsoft.com/office/drawing/2014/main" id="{F00D3AD4-28A0-4ED8-9DAF-E15FCF63428A}"/>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4" name="Text Box 15">
          <a:extLst>
            <a:ext uri="{FF2B5EF4-FFF2-40B4-BE49-F238E27FC236}">
              <a16:creationId xmlns:a16="http://schemas.microsoft.com/office/drawing/2014/main" id="{5B4E9A42-A643-40DD-83A3-4CE2C96CA6F3}"/>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5" name="Text Box 15">
          <a:extLst>
            <a:ext uri="{FF2B5EF4-FFF2-40B4-BE49-F238E27FC236}">
              <a16:creationId xmlns:a16="http://schemas.microsoft.com/office/drawing/2014/main" id="{501F9917-8A38-4C31-A582-274E041F1795}"/>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896" name="Text Box 15">
          <a:extLst>
            <a:ext uri="{FF2B5EF4-FFF2-40B4-BE49-F238E27FC236}">
              <a16:creationId xmlns:a16="http://schemas.microsoft.com/office/drawing/2014/main" id="{58A1F1EA-F83E-4EAD-8F7E-541DF8CBEAA7}"/>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897" name="Text Box 15">
          <a:extLst>
            <a:ext uri="{FF2B5EF4-FFF2-40B4-BE49-F238E27FC236}">
              <a16:creationId xmlns:a16="http://schemas.microsoft.com/office/drawing/2014/main" id="{BAB5D7B5-FB55-461A-9F97-D7041C398E97}"/>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898" name="Text Box 15">
          <a:extLst>
            <a:ext uri="{FF2B5EF4-FFF2-40B4-BE49-F238E27FC236}">
              <a16:creationId xmlns:a16="http://schemas.microsoft.com/office/drawing/2014/main" id="{38F8264A-82D3-4D7B-A518-0778D82E29D0}"/>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899" name="Text Box 15">
          <a:extLst>
            <a:ext uri="{FF2B5EF4-FFF2-40B4-BE49-F238E27FC236}">
              <a16:creationId xmlns:a16="http://schemas.microsoft.com/office/drawing/2014/main" id="{F527EABE-821A-49E1-9CF6-6BA4F4C63343}"/>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0" name="Text Box 15">
          <a:extLst>
            <a:ext uri="{FF2B5EF4-FFF2-40B4-BE49-F238E27FC236}">
              <a16:creationId xmlns:a16="http://schemas.microsoft.com/office/drawing/2014/main" id="{FA51B801-DEE9-433A-9604-97F95A6589AC}"/>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1" name="Text Box 15">
          <a:extLst>
            <a:ext uri="{FF2B5EF4-FFF2-40B4-BE49-F238E27FC236}">
              <a16:creationId xmlns:a16="http://schemas.microsoft.com/office/drawing/2014/main" id="{38A098E6-63B8-4C61-8F44-49FDCEAE03E1}"/>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2" name="Text Box 15">
          <a:extLst>
            <a:ext uri="{FF2B5EF4-FFF2-40B4-BE49-F238E27FC236}">
              <a16:creationId xmlns:a16="http://schemas.microsoft.com/office/drawing/2014/main" id="{6AE4A191-BF27-497A-9696-15336F9AB14E}"/>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3" name="Text Box 15">
          <a:extLst>
            <a:ext uri="{FF2B5EF4-FFF2-40B4-BE49-F238E27FC236}">
              <a16:creationId xmlns:a16="http://schemas.microsoft.com/office/drawing/2014/main" id="{60097B05-B89F-41DA-A18A-871A203C58D4}"/>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04" name="Text Box 15">
          <a:extLst>
            <a:ext uri="{FF2B5EF4-FFF2-40B4-BE49-F238E27FC236}">
              <a16:creationId xmlns:a16="http://schemas.microsoft.com/office/drawing/2014/main" id="{3088D40D-D1FF-4BF9-AD15-76E52622838C}"/>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5" name="Text Box 15">
          <a:extLst>
            <a:ext uri="{FF2B5EF4-FFF2-40B4-BE49-F238E27FC236}">
              <a16:creationId xmlns:a16="http://schemas.microsoft.com/office/drawing/2014/main" id="{776A98B4-4C2E-41CF-83CD-7900D580AC1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6" name="Text Box 15">
          <a:extLst>
            <a:ext uri="{FF2B5EF4-FFF2-40B4-BE49-F238E27FC236}">
              <a16:creationId xmlns:a16="http://schemas.microsoft.com/office/drawing/2014/main" id="{3E020F0E-8897-492F-A6D2-82C9E79958F1}"/>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7" name="Text Box 15">
          <a:extLst>
            <a:ext uri="{FF2B5EF4-FFF2-40B4-BE49-F238E27FC236}">
              <a16:creationId xmlns:a16="http://schemas.microsoft.com/office/drawing/2014/main" id="{62FDB96B-819F-4956-92BE-AB374248B9C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8" name="Text Box 15">
          <a:extLst>
            <a:ext uri="{FF2B5EF4-FFF2-40B4-BE49-F238E27FC236}">
              <a16:creationId xmlns:a16="http://schemas.microsoft.com/office/drawing/2014/main" id="{FD8E9398-97C3-436D-8DA9-4E0257B4BF09}"/>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09" name="Text Box 15">
          <a:extLst>
            <a:ext uri="{FF2B5EF4-FFF2-40B4-BE49-F238E27FC236}">
              <a16:creationId xmlns:a16="http://schemas.microsoft.com/office/drawing/2014/main" id="{4530F9E4-C962-4447-8827-203AF84223DF}"/>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10" name="Text Box 15">
          <a:extLst>
            <a:ext uri="{FF2B5EF4-FFF2-40B4-BE49-F238E27FC236}">
              <a16:creationId xmlns:a16="http://schemas.microsoft.com/office/drawing/2014/main" id="{05A9A38A-43A1-4365-80BD-FA3B20FE7F6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11" name="Text Box 15">
          <a:extLst>
            <a:ext uri="{FF2B5EF4-FFF2-40B4-BE49-F238E27FC236}">
              <a16:creationId xmlns:a16="http://schemas.microsoft.com/office/drawing/2014/main" id="{5474AD8F-7CD6-4E92-89A7-111ED019332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3912" name="Text Box 15">
          <a:extLst>
            <a:ext uri="{FF2B5EF4-FFF2-40B4-BE49-F238E27FC236}">
              <a16:creationId xmlns:a16="http://schemas.microsoft.com/office/drawing/2014/main" id="{8A8B23BB-8099-493A-A6F1-E6FBE199630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3" name="Text Box 15">
          <a:extLst>
            <a:ext uri="{FF2B5EF4-FFF2-40B4-BE49-F238E27FC236}">
              <a16:creationId xmlns:a16="http://schemas.microsoft.com/office/drawing/2014/main" id="{BC25B1C9-1C4B-4B22-BE6A-70033954468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4" name="Text Box 15">
          <a:extLst>
            <a:ext uri="{FF2B5EF4-FFF2-40B4-BE49-F238E27FC236}">
              <a16:creationId xmlns:a16="http://schemas.microsoft.com/office/drawing/2014/main" id="{A882785F-8E27-4FFF-B843-5D11E4026013}"/>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5" name="Text Box 15">
          <a:extLst>
            <a:ext uri="{FF2B5EF4-FFF2-40B4-BE49-F238E27FC236}">
              <a16:creationId xmlns:a16="http://schemas.microsoft.com/office/drawing/2014/main" id="{C28C2F13-3ADA-4E5C-985B-9F8631C809CD}"/>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6" name="Text Box 15">
          <a:extLst>
            <a:ext uri="{FF2B5EF4-FFF2-40B4-BE49-F238E27FC236}">
              <a16:creationId xmlns:a16="http://schemas.microsoft.com/office/drawing/2014/main" id="{065AE0B8-3ADE-4EDD-AE6F-CD7AD522860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7" name="Text Box 15">
          <a:extLst>
            <a:ext uri="{FF2B5EF4-FFF2-40B4-BE49-F238E27FC236}">
              <a16:creationId xmlns:a16="http://schemas.microsoft.com/office/drawing/2014/main" id="{F476594B-2883-4910-B88C-7EA65EEC7136}"/>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8" name="Text Box 15">
          <a:extLst>
            <a:ext uri="{FF2B5EF4-FFF2-40B4-BE49-F238E27FC236}">
              <a16:creationId xmlns:a16="http://schemas.microsoft.com/office/drawing/2014/main" id="{A68BFD2B-3422-436B-9961-E2022E48276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19" name="Text Box 15">
          <a:extLst>
            <a:ext uri="{FF2B5EF4-FFF2-40B4-BE49-F238E27FC236}">
              <a16:creationId xmlns:a16="http://schemas.microsoft.com/office/drawing/2014/main" id="{671A800C-1679-492C-B679-239E8D1C69E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3920" name="Text Box 15">
          <a:extLst>
            <a:ext uri="{FF2B5EF4-FFF2-40B4-BE49-F238E27FC236}">
              <a16:creationId xmlns:a16="http://schemas.microsoft.com/office/drawing/2014/main" id="{48A8E768-F652-4EFD-A706-5F51A69263DC}"/>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1" name="Text Box 15">
          <a:extLst>
            <a:ext uri="{FF2B5EF4-FFF2-40B4-BE49-F238E27FC236}">
              <a16:creationId xmlns:a16="http://schemas.microsoft.com/office/drawing/2014/main" id="{651ABE65-EEAF-4E44-AC8E-8FF592E0E639}"/>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2" name="Text Box 15">
          <a:extLst>
            <a:ext uri="{FF2B5EF4-FFF2-40B4-BE49-F238E27FC236}">
              <a16:creationId xmlns:a16="http://schemas.microsoft.com/office/drawing/2014/main" id="{17950D8B-76B6-4BA2-BD4A-D4915EE984F7}"/>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3" name="Text Box 15">
          <a:extLst>
            <a:ext uri="{FF2B5EF4-FFF2-40B4-BE49-F238E27FC236}">
              <a16:creationId xmlns:a16="http://schemas.microsoft.com/office/drawing/2014/main" id="{20F703AD-601B-4B7E-853E-BD5CA7188095}"/>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4" name="Text Box 15">
          <a:extLst>
            <a:ext uri="{FF2B5EF4-FFF2-40B4-BE49-F238E27FC236}">
              <a16:creationId xmlns:a16="http://schemas.microsoft.com/office/drawing/2014/main" id="{315D4C7B-C6CE-4203-ADD9-04B0DFFAF472}"/>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5" name="Text Box 15">
          <a:extLst>
            <a:ext uri="{FF2B5EF4-FFF2-40B4-BE49-F238E27FC236}">
              <a16:creationId xmlns:a16="http://schemas.microsoft.com/office/drawing/2014/main" id="{F5D46910-4201-4EAA-982F-75CE0489503C}"/>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6" name="Text Box 15">
          <a:extLst>
            <a:ext uri="{FF2B5EF4-FFF2-40B4-BE49-F238E27FC236}">
              <a16:creationId xmlns:a16="http://schemas.microsoft.com/office/drawing/2014/main" id="{5B41B65D-58DA-4E6C-9389-FEDE4EE341B2}"/>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7" name="Text Box 15">
          <a:extLst>
            <a:ext uri="{FF2B5EF4-FFF2-40B4-BE49-F238E27FC236}">
              <a16:creationId xmlns:a16="http://schemas.microsoft.com/office/drawing/2014/main" id="{F08227D9-DBC9-493C-B6BD-9EA260F65E00}"/>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3928" name="Text Box 15">
          <a:extLst>
            <a:ext uri="{FF2B5EF4-FFF2-40B4-BE49-F238E27FC236}">
              <a16:creationId xmlns:a16="http://schemas.microsoft.com/office/drawing/2014/main" id="{D20FD969-8A83-494F-AF9D-50FC85E767DC}"/>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29" name="Text Box 15">
          <a:extLst>
            <a:ext uri="{FF2B5EF4-FFF2-40B4-BE49-F238E27FC236}">
              <a16:creationId xmlns:a16="http://schemas.microsoft.com/office/drawing/2014/main" id="{AC751DCC-E001-47BE-A688-306C74D6DE99}"/>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30" name="Text Box 15">
          <a:extLst>
            <a:ext uri="{FF2B5EF4-FFF2-40B4-BE49-F238E27FC236}">
              <a16:creationId xmlns:a16="http://schemas.microsoft.com/office/drawing/2014/main" id="{D6DE79F6-8720-4B0A-9ED8-E68C8EF2AD64}"/>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31" name="Text Box 15">
          <a:extLst>
            <a:ext uri="{FF2B5EF4-FFF2-40B4-BE49-F238E27FC236}">
              <a16:creationId xmlns:a16="http://schemas.microsoft.com/office/drawing/2014/main" id="{B07E3611-65A4-4B4E-A9A5-EA43B7DE2C7C}"/>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3932" name="Text Box 15">
          <a:extLst>
            <a:ext uri="{FF2B5EF4-FFF2-40B4-BE49-F238E27FC236}">
              <a16:creationId xmlns:a16="http://schemas.microsoft.com/office/drawing/2014/main" id="{BC852CC0-D7D5-4488-B139-CF6A919EE1F0}"/>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3" name="Text Box 15">
          <a:extLst>
            <a:ext uri="{FF2B5EF4-FFF2-40B4-BE49-F238E27FC236}">
              <a16:creationId xmlns:a16="http://schemas.microsoft.com/office/drawing/2014/main" id="{4FDA8DCB-BD46-49F0-A6FF-77CF9EA3F9C6}"/>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4" name="Text Box 15">
          <a:extLst>
            <a:ext uri="{FF2B5EF4-FFF2-40B4-BE49-F238E27FC236}">
              <a16:creationId xmlns:a16="http://schemas.microsoft.com/office/drawing/2014/main" id="{C28E594B-27E6-4A67-A436-F7733B2FBDCA}"/>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5" name="Text Box 15">
          <a:extLst>
            <a:ext uri="{FF2B5EF4-FFF2-40B4-BE49-F238E27FC236}">
              <a16:creationId xmlns:a16="http://schemas.microsoft.com/office/drawing/2014/main" id="{F5F29084-DB1A-435A-8587-7E4116A798BC}"/>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6" name="Text Box 15">
          <a:extLst>
            <a:ext uri="{FF2B5EF4-FFF2-40B4-BE49-F238E27FC236}">
              <a16:creationId xmlns:a16="http://schemas.microsoft.com/office/drawing/2014/main" id="{089D40EB-1E58-4A93-BEA5-61240628DF7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7" name="Text Box 15">
          <a:extLst>
            <a:ext uri="{FF2B5EF4-FFF2-40B4-BE49-F238E27FC236}">
              <a16:creationId xmlns:a16="http://schemas.microsoft.com/office/drawing/2014/main" id="{A9736753-C133-46CC-86E0-09B1CB35D53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8" name="Text Box 15">
          <a:extLst>
            <a:ext uri="{FF2B5EF4-FFF2-40B4-BE49-F238E27FC236}">
              <a16:creationId xmlns:a16="http://schemas.microsoft.com/office/drawing/2014/main" id="{D0E1A9F0-9EED-4CD5-A130-13897531BD6C}"/>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39" name="Text Box 15">
          <a:extLst>
            <a:ext uri="{FF2B5EF4-FFF2-40B4-BE49-F238E27FC236}">
              <a16:creationId xmlns:a16="http://schemas.microsoft.com/office/drawing/2014/main" id="{BB98D425-6866-4720-A6C6-7A1A50B57C0B}"/>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40" name="Text Box 15">
          <a:extLst>
            <a:ext uri="{FF2B5EF4-FFF2-40B4-BE49-F238E27FC236}">
              <a16:creationId xmlns:a16="http://schemas.microsoft.com/office/drawing/2014/main" id="{D7AF3B15-73A4-4479-8545-9BEA0D6A9CE5}"/>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1" name="Text Box 15">
          <a:extLst>
            <a:ext uri="{FF2B5EF4-FFF2-40B4-BE49-F238E27FC236}">
              <a16:creationId xmlns:a16="http://schemas.microsoft.com/office/drawing/2014/main" id="{0DB6F90E-3641-43CA-967C-9ADE03C10A1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2" name="Text Box 15">
          <a:extLst>
            <a:ext uri="{FF2B5EF4-FFF2-40B4-BE49-F238E27FC236}">
              <a16:creationId xmlns:a16="http://schemas.microsoft.com/office/drawing/2014/main" id="{AB44190D-856C-451A-AF06-4467338040D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3" name="Text Box 15">
          <a:extLst>
            <a:ext uri="{FF2B5EF4-FFF2-40B4-BE49-F238E27FC236}">
              <a16:creationId xmlns:a16="http://schemas.microsoft.com/office/drawing/2014/main" id="{E610BDE4-2B19-4CA0-8804-CCBBB172E413}"/>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4" name="Text Box 15">
          <a:extLst>
            <a:ext uri="{FF2B5EF4-FFF2-40B4-BE49-F238E27FC236}">
              <a16:creationId xmlns:a16="http://schemas.microsoft.com/office/drawing/2014/main" id="{8996F34D-3623-4C8B-BD6E-9061AF912578}"/>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5" name="Text Box 15">
          <a:extLst>
            <a:ext uri="{FF2B5EF4-FFF2-40B4-BE49-F238E27FC236}">
              <a16:creationId xmlns:a16="http://schemas.microsoft.com/office/drawing/2014/main" id="{79EA430A-3F04-440A-A49F-C6B4937860C8}"/>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6" name="Text Box 15">
          <a:extLst>
            <a:ext uri="{FF2B5EF4-FFF2-40B4-BE49-F238E27FC236}">
              <a16:creationId xmlns:a16="http://schemas.microsoft.com/office/drawing/2014/main" id="{DA59691B-FF62-46AE-81D3-57366FA5085D}"/>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7" name="Text Box 15">
          <a:extLst>
            <a:ext uri="{FF2B5EF4-FFF2-40B4-BE49-F238E27FC236}">
              <a16:creationId xmlns:a16="http://schemas.microsoft.com/office/drawing/2014/main" id="{F9739DF5-B0F7-4601-A8D0-FDB1FCA2A885}"/>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3948" name="Text Box 15">
          <a:extLst>
            <a:ext uri="{FF2B5EF4-FFF2-40B4-BE49-F238E27FC236}">
              <a16:creationId xmlns:a16="http://schemas.microsoft.com/office/drawing/2014/main" id="{E0A1EF3A-D624-42D1-9D2D-50CE999D83C6}"/>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49" name="Text Box 15">
          <a:extLst>
            <a:ext uri="{FF2B5EF4-FFF2-40B4-BE49-F238E27FC236}">
              <a16:creationId xmlns:a16="http://schemas.microsoft.com/office/drawing/2014/main" id="{CBF90DFE-DF6F-4C2B-9590-84EAF4889D30}"/>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0" name="Text Box 15">
          <a:extLst>
            <a:ext uri="{FF2B5EF4-FFF2-40B4-BE49-F238E27FC236}">
              <a16:creationId xmlns:a16="http://schemas.microsoft.com/office/drawing/2014/main" id="{BCDAFF13-F5F6-4848-848A-562C4ED6329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1" name="Text Box 15">
          <a:extLst>
            <a:ext uri="{FF2B5EF4-FFF2-40B4-BE49-F238E27FC236}">
              <a16:creationId xmlns:a16="http://schemas.microsoft.com/office/drawing/2014/main" id="{70D0C58D-A747-4A81-AC17-581F6A6F529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2" name="Text Box 15">
          <a:extLst>
            <a:ext uri="{FF2B5EF4-FFF2-40B4-BE49-F238E27FC236}">
              <a16:creationId xmlns:a16="http://schemas.microsoft.com/office/drawing/2014/main" id="{25F3A3B5-8855-4B0A-ADDD-1C2DA4FA47C6}"/>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3" name="Text Box 15">
          <a:extLst>
            <a:ext uri="{FF2B5EF4-FFF2-40B4-BE49-F238E27FC236}">
              <a16:creationId xmlns:a16="http://schemas.microsoft.com/office/drawing/2014/main" id="{E49DAF64-B50B-49E4-9ED0-A0443074146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4" name="Text Box 15">
          <a:extLst>
            <a:ext uri="{FF2B5EF4-FFF2-40B4-BE49-F238E27FC236}">
              <a16:creationId xmlns:a16="http://schemas.microsoft.com/office/drawing/2014/main" id="{E8776C42-001D-486C-A755-A90A6ABD9509}"/>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5" name="Text Box 15">
          <a:extLst>
            <a:ext uri="{FF2B5EF4-FFF2-40B4-BE49-F238E27FC236}">
              <a16:creationId xmlns:a16="http://schemas.microsoft.com/office/drawing/2014/main" id="{23F9B461-803B-4081-B739-EF1A564E4223}"/>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3956" name="Text Box 15">
          <a:extLst>
            <a:ext uri="{FF2B5EF4-FFF2-40B4-BE49-F238E27FC236}">
              <a16:creationId xmlns:a16="http://schemas.microsoft.com/office/drawing/2014/main" id="{805B5C08-B83E-4192-9577-9EE96EFC84EC}"/>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57" name="Text Box 15">
          <a:extLst>
            <a:ext uri="{FF2B5EF4-FFF2-40B4-BE49-F238E27FC236}">
              <a16:creationId xmlns:a16="http://schemas.microsoft.com/office/drawing/2014/main" id="{53305881-0958-4159-9757-5ACA14E00E86}"/>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58" name="Text Box 15">
          <a:extLst>
            <a:ext uri="{FF2B5EF4-FFF2-40B4-BE49-F238E27FC236}">
              <a16:creationId xmlns:a16="http://schemas.microsoft.com/office/drawing/2014/main" id="{BC75E815-8321-4A6E-A89D-C3B61129B5DE}"/>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59" name="Text Box 15">
          <a:extLst>
            <a:ext uri="{FF2B5EF4-FFF2-40B4-BE49-F238E27FC236}">
              <a16:creationId xmlns:a16="http://schemas.microsoft.com/office/drawing/2014/main" id="{902620F5-7513-44A8-A554-EBFB9325E5F2}"/>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0" name="Text Box 15">
          <a:extLst>
            <a:ext uri="{FF2B5EF4-FFF2-40B4-BE49-F238E27FC236}">
              <a16:creationId xmlns:a16="http://schemas.microsoft.com/office/drawing/2014/main" id="{D68BB86B-CF7E-41D7-9ED4-E967C572D0E4}"/>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1" name="Text Box 15">
          <a:extLst>
            <a:ext uri="{FF2B5EF4-FFF2-40B4-BE49-F238E27FC236}">
              <a16:creationId xmlns:a16="http://schemas.microsoft.com/office/drawing/2014/main" id="{A49ECB3B-1270-46B6-B5CF-E96BFA61640C}"/>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2" name="Text Box 15">
          <a:extLst>
            <a:ext uri="{FF2B5EF4-FFF2-40B4-BE49-F238E27FC236}">
              <a16:creationId xmlns:a16="http://schemas.microsoft.com/office/drawing/2014/main" id="{DDFF448D-01D3-4E3F-83C1-142406803D18}"/>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3" name="Text Box 15">
          <a:extLst>
            <a:ext uri="{FF2B5EF4-FFF2-40B4-BE49-F238E27FC236}">
              <a16:creationId xmlns:a16="http://schemas.microsoft.com/office/drawing/2014/main" id="{AE1C1D4D-F69E-42B2-B12A-DB9B7A07E9ED}"/>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3964" name="Text Box 15">
          <a:extLst>
            <a:ext uri="{FF2B5EF4-FFF2-40B4-BE49-F238E27FC236}">
              <a16:creationId xmlns:a16="http://schemas.microsoft.com/office/drawing/2014/main" id="{B8D66905-242D-4873-AC8C-4E88FF374D8B}"/>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5" name="Text Box 15">
          <a:extLst>
            <a:ext uri="{FF2B5EF4-FFF2-40B4-BE49-F238E27FC236}">
              <a16:creationId xmlns:a16="http://schemas.microsoft.com/office/drawing/2014/main" id="{231FEFC8-6123-4CB7-820B-6401A4D58C7C}"/>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6" name="Text Box 15">
          <a:extLst>
            <a:ext uri="{FF2B5EF4-FFF2-40B4-BE49-F238E27FC236}">
              <a16:creationId xmlns:a16="http://schemas.microsoft.com/office/drawing/2014/main" id="{CCD17650-D7DB-42C2-9369-BB9851D6ED0A}"/>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7" name="Text Box 15">
          <a:extLst>
            <a:ext uri="{FF2B5EF4-FFF2-40B4-BE49-F238E27FC236}">
              <a16:creationId xmlns:a16="http://schemas.microsoft.com/office/drawing/2014/main" id="{7F74C355-9EBD-48F8-8DC2-896AF7A64B2F}"/>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8" name="Text Box 15">
          <a:extLst>
            <a:ext uri="{FF2B5EF4-FFF2-40B4-BE49-F238E27FC236}">
              <a16:creationId xmlns:a16="http://schemas.microsoft.com/office/drawing/2014/main" id="{4384A650-F68E-4F1B-B0F1-30ADD6D4D56A}"/>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69" name="Text Box 15">
          <a:extLst>
            <a:ext uri="{FF2B5EF4-FFF2-40B4-BE49-F238E27FC236}">
              <a16:creationId xmlns:a16="http://schemas.microsoft.com/office/drawing/2014/main" id="{6A87ECC0-AB9A-437F-9A97-D12D74D22338}"/>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70" name="Text Box 15">
          <a:extLst>
            <a:ext uri="{FF2B5EF4-FFF2-40B4-BE49-F238E27FC236}">
              <a16:creationId xmlns:a16="http://schemas.microsoft.com/office/drawing/2014/main" id="{5CE2988D-968C-4BF8-A215-B005791B9DF4}"/>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71" name="Text Box 15">
          <a:extLst>
            <a:ext uri="{FF2B5EF4-FFF2-40B4-BE49-F238E27FC236}">
              <a16:creationId xmlns:a16="http://schemas.microsoft.com/office/drawing/2014/main" id="{F4F193D3-3280-4459-BCC8-65B6B6000405}"/>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3972" name="Text Box 15">
          <a:extLst>
            <a:ext uri="{FF2B5EF4-FFF2-40B4-BE49-F238E27FC236}">
              <a16:creationId xmlns:a16="http://schemas.microsoft.com/office/drawing/2014/main" id="{3C9DD1D3-BBF7-43AE-82F2-7A12AD7F4D3C}"/>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3" name="Text Box 15">
          <a:extLst>
            <a:ext uri="{FF2B5EF4-FFF2-40B4-BE49-F238E27FC236}">
              <a16:creationId xmlns:a16="http://schemas.microsoft.com/office/drawing/2014/main" id="{0E2A25CD-B002-40DB-86E1-84311824684D}"/>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4" name="Text Box 15">
          <a:extLst>
            <a:ext uri="{FF2B5EF4-FFF2-40B4-BE49-F238E27FC236}">
              <a16:creationId xmlns:a16="http://schemas.microsoft.com/office/drawing/2014/main" id="{4CB1936C-83FC-45C4-A923-3160536D56F3}"/>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5" name="Text Box 15">
          <a:extLst>
            <a:ext uri="{FF2B5EF4-FFF2-40B4-BE49-F238E27FC236}">
              <a16:creationId xmlns:a16="http://schemas.microsoft.com/office/drawing/2014/main" id="{FD22C53A-43F7-4330-8373-F82A23CC2738}"/>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6" name="Text Box 15">
          <a:extLst>
            <a:ext uri="{FF2B5EF4-FFF2-40B4-BE49-F238E27FC236}">
              <a16:creationId xmlns:a16="http://schemas.microsoft.com/office/drawing/2014/main" id="{E16805DB-AC81-42A7-B4EC-3E8A84C3EF3B}"/>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7" name="Text Box 15">
          <a:extLst>
            <a:ext uri="{FF2B5EF4-FFF2-40B4-BE49-F238E27FC236}">
              <a16:creationId xmlns:a16="http://schemas.microsoft.com/office/drawing/2014/main" id="{6D3FD7A0-1972-4708-9E50-C8EC35A25190}"/>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8" name="Text Box 15">
          <a:extLst>
            <a:ext uri="{FF2B5EF4-FFF2-40B4-BE49-F238E27FC236}">
              <a16:creationId xmlns:a16="http://schemas.microsoft.com/office/drawing/2014/main" id="{5C1C76BB-528C-46CD-A023-196C3D7A3B07}"/>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79" name="Text Box 15">
          <a:extLst>
            <a:ext uri="{FF2B5EF4-FFF2-40B4-BE49-F238E27FC236}">
              <a16:creationId xmlns:a16="http://schemas.microsoft.com/office/drawing/2014/main" id="{AB920078-D11C-4FC6-90D4-09062876C18F}"/>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3980" name="Text Box 15">
          <a:extLst>
            <a:ext uri="{FF2B5EF4-FFF2-40B4-BE49-F238E27FC236}">
              <a16:creationId xmlns:a16="http://schemas.microsoft.com/office/drawing/2014/main" id="{64CAD417-0FA5-4B27-BC18-BD3FD68AB61B}"/>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1" name="Text Box 15">
          <a:extLst>
            <a:ext uri="{FF2B5EF4-FFF2-40B4-BE49-F238E27FC236}">
              <a16:creationId xmlns:a16="http://schemas.microsoft.com/office/drawing/2014/main" id="{A39C4FD3-4E3F-4AAB-8001-8F788A785826}"/>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2" name="Text Box 15">
          <a:extLst>
            <a:ext uri="{FF2B5EF4-FFF2-40B4-BE49-F238E27FC236}">
              <a16:creationId xmlns:a16="http://schemas.microsoft.com/office/drawing/2014/main" id="{9797029A-FDEE-4672-AA0E-73A00484742F}"/>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3" name="Text Box 15">
          <a:extLst>
            <a:ext uri="{FF2B5EF4-FFF2-40B4-BE49-F238E27FC236}">
              <a16:creationId xmlns:a16="http://schemas.microsoft.com/office/drawing/2014/main" id="{1C06BFB4-A049-4E65-B58B-9C020A418CF9}"/>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4" name="Text Box 15">
          <a:extLst>
            <a:ext uri="{FF2B5EF4-FFF2-40B4-BE49-F238E27FC236}">
              <a16:creationId xmlns:a16="http://schemas.microsoft.com/office/drawing/2014/main" id="{D0B56F7C-057F-4744-A5DC-FB115B656990}"/>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5" name="Text Box 15">
          <a:extLst>
            <a:ext uri="{FF2B5EF4-FFF2-40B4-BE49-F238E27FC236}">
              <a16:creationId xmlns:a16="http://schemas.microsoft.com/office/drawing/2014/main" id="{258C94D7-2E48-4FCB-A9F4-5E9F5D2A5D28}"/>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6" name="Text Box 15">
          <a:extLst>
            <a:ext uri="{FF2B5EF4-FFF2-40B4-BE49-F238E27FC236}">
              <a16:creationId xmlns:a16="http://schemas.microsoft.com/office/drawing/2014/main" id="{1A4AD76E-F717-4FC4-9D3A-08F95B39A85A}"/>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7" name="Text Box 15">
          <a:extLst>
            <a:ext uri="{FF2B5EF4-FFF2-40B4-BE49-F238E27FC236}">
              <a16:creationId xmlns:a16="http://schemas.microsoft.com/office/drawing/2014/main" id="{BC2AB260-E276-4171-AE01-B98889CA1A75}"/>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3988" name="Text Box 15">
          <a:extLst>
            <a:ext uri="{FF2B5EF4-FFF2-40B4-BE49-F238E27FC236}">
              <a16:creationId xmlns:a16="http://schemas.microsoft.com/office/drawing/2014/main" id="{35738EA8-DC14-4CAD-9C25-847F9EC1778D}"/>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89" name="Text Box 15">
          <a:extLst>
            <a:ext uri="{FF2B5EF4-FFF2-40B4-BE49-F238E27FC236}">
              <a16:creationId xmlns:a16="http://schemas.microsoft.com/office/drawing/2014/main" id="{2BB3FFC6-AA21-4AC3-AAE1-76380AA08ED4}"/>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0" name="Text Box 15">
          <a:extLst>
            <a:ext uri="{FF2B5EF4-FFF2-40B4-BE49-F238E27FC236}">
              <a16:creationId xmlns:a16="http://schemas.microsoft.com/office/drawing/2014/main" id="{498C60DE-3221-4B66-BEA2-B3A3F5971F53}"/>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1" name="Text Box 15">
          <a:extLst>
            <a:ext uri="{FF2B5EF4-FFF2-40B4-BE49-F238E27FC236}">
              <a16:creationId xmlns:a16="http://schemas.microsoft.com/office/drawing/2014/main" id="{964606F2-339A-4E30-B621-29BB43D229EA}"/>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2" name="Text Box 15">
          <a:extLst>
            <a:ext uri="{FF2B5EF4-FFF2-40B4-BE49-F238E27FC236}">
              <a16:creationId xmlns:a16="http://schemas.microsoft.com/office/drawing/2014/main" id="{C10B5A72-9189-4085-A316-5940913A8290}"/>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3" name="Text Box 15">
          <a:extLst>
            <a:ext uri="{FF2B5EF4-FFF2-40B4-BE49-F238E27FC236}">
              <a16:creationId xmlns:a16="http://schemas.microsoft.com/office/drawing/2014/main" id="{B77DD090-21B5-4D65-80B8-53424188380E}"/>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4" name="Text Box 15">
          <a:extLst>
            <a:ext uri="{FF2B5EF4-FFF2-40B4-BE49-F238E27FC236}">
              <a16:creationId xmlns:a16="http://schemas.microsoft.com/office/drawing/2014/main" id="{09E03F3D-4602-4F42-84BB-45C324CB4599}"/>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5" name="Text Box 15">
          <a:extLst>
            <a:ext uri="{FF2B5EF4-FFF2-40B4-BE49-F238E27FC236}">
              <a16:creationId xmlns:a16="http://schemas.microsoft.com/office/drawing/2014/main" id="{4329DF64-B836-4E3C-B306-00C2020EFDA0}"/>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3996" name="Text Box 15">
          <a:extLst>
            <a:ext uri="{FF2B5EF4-FFF2-40B4-BE49-F238E27FC236}">
              <a16:creationId xmlns:a16="http://schemas.microsoft.com/office/drawing/2014/main" id="{BB635890-83E4-43FD-92DD-4AB6A0CD16E6}"/>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97" name="Text Box 15">
          <a:extLst>
            <a:ext uri="{FF2B5EF4-FFF2-40B4-BE49-F238E27FC236}">
              <a16:creationId xmlns:a16="http://schemas.microsoft.com/office/drawing/2014/main" id="{9A9DA5AA-63E6-4FE0-B9B5-B7754999846C}"/>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98" name="Text Box 15">
          <a:extLst>
            <a:ext uri="{FF2B5EF4-FFF2-40B4-BE49-F238E27FC236}">
              <a16:creationId xmlns:a16="http://schemas.microsoft.com/office/drawing/2014/main" id="{2520E79C-A6BF-42F1-865D-17DADF1129BB}"/>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3999" name="Text Box 15">
          <a:extLst>
            <a:ext uri="{FF2B5EF4-FFF2-40B4-BE49-F238E27FC236}">
              <a16:creationId xmlns:a16="http://schemas.microsoft.com/office/drawing/2014/main" id="{802DED18-1DE8-439D-8340-C0CA5974C04C}"/>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0" name="Text Box 15">
          <a:extLst>
            <a:ext uri="{FF2B5EF4-FFF2-40B4-BE49-F238E27FC236}">
              <a16:creationId xmlns:a16="http://schemas.microsoft.com/office/drawing/2014/main" id="{1FB1E922-95E8-4E32-882B-2A86AB8D2971}"/>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1" name="Text Box 15">
          <a:extLst>
            <a:ext uri="{FF2B5EF4-FFF2-40B4-BE49-F238E27FC236}">
              <a16:creationId xmlns:a16="http://schemas.microsoft.com/office/drawing/2014/main" id="{5168F814-37B2-4120-A459-B62505B2B845}"/>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2" name="Text Box 15">
          <a:extLst>
            <a:ext uri="{FF2B5EF4-FFF2-40B4-BE49-F238E27FC236}">
              <a16:creationId xmlns:a16="http://schemas.microsoft.com/office/drawing/2014/main" id="{311B9049-866B-40B4-AD9F-B8A2E28492E9}"/>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3" name="Text Box 15">
          <a:extLst>
            <a:ext uri="{FF2B5EF4-FFF2-40B4-BE49-F238E27FC236}">
              <a16:creationId xmlns:a16="http://schemas.microsoft.com/office/drawing/2014/main" id="{AF5BDEED-DFA4-4672-8EA5-1FB80AD89366}"/>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004" name="Text Box 15">
          <a:extLst>
            <a:ext uri="{FF2B5EF4-FFF2-40B4-BE49-F238E27FC236}">
              <a16:creationId xmlns:a16="http://schemas.microsoft.com/office/drawing/2014/main" id="{CE4E583F-2A45-48BD-8113-5BB4F087FB10}"/>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5" name="Text Box 15">
          <a:extLst>
            <a:ext uri="{FF2B5EF4-FFF2-40B4-BE49-F238E27FC236}">
              <a16:creationId xmlns:a16="http://schemas.microsoft.com/office/drawing/2014/main" id="{263B1F67-E5DC-4AFC-A597-18FFFC98B145}"/>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6" name="Text Box 15">
          <a:extLst>
            <a:ext uri="{FF2B5EF4-FFF2-40B4-BE49-F238E27FC236}">
              <a16:creationId xmlns:a16="http://schemas.microsoft.com/office/drawing/2014/main" id="{423524BC-C81B-4D86-B529-304C8B2385DE}"/>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7" name="Text Box 15">
          <a:extLst>
            <a:ext uri="{FF2B5EF4-FFF2-40B4-BE49-F238E27FC236}">
              <a16:creationId xmlns:a16="http://schemas.microsoft.com/office/drawing/2014/main" id="{7E92B10D-7B5F-41E4-86F6-21D6605E418D}"/>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8" name="Text Box 15">
          <a:extLst>
            <a:ext uri="{FF2B5EF4-FFF2-40B4-BE49-F238E27FC236}">
              <a16:creationId xmlns:a16="http://schemas.microsoft.com/office/drawing/2014/main" id="{7F677EB1-DDBF-46D1-9D5F-A5A2E8898CF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09" name="Text Box 15">
          <a:extLst>
            <a:ext uri="{FF2B5EF4-FFF2-40B4-BE49-F238E27FC236}">
              <a16:creationId xmlns:a16="http://schemas.microsoft.com/office/drawing/2014/main" id="{1B8BF355-68B5-489E-B093-CE0051C7A255}"/>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10" name="Text Box 15">
          <a:extLst>
            <a:ext uri="{FF2B5EF4-FFF2-40B4-BE49-F238E27FC236}">
              <a16:creationId xmlns:a16="http://schemas.microsoft.com/office/drawing/2014/main" id="{1E995570-F168-4568-9FF3-7B053B040502}"/>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11" name="Text Box 15">
          <a:extLst>
            <a:ext uri="{FF2B5EF4-FFF2-40B4-BE49-F238E27FC236}">
              <a16:creationId xmlns:a16="http://schemas.microsoft.com/office/drawing/2014/main" id="{6D6F2253-C9A0-4B3E-9292-A76D51EBCBE0}"/>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012" name="Text Box 15">
          <a:extLst>
            <a:ext uri="{FF2B5EF4-FFF2-40B4-BE49-F238E27FC236}">
              <a16:creationId xmlns:a16="http://schemas.microsoft.com/office/drawing/2014/main" id="{C79F9FB7-29E4-4E4F-BDBB-E734CE343C2A}"/>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3" name="Text Box 15">
          <a:extLst>
            <a:ext uri="{FF2B5EF4-FFF2-40B4-BE49-F238E27FC236}">
              <a16:creationId xmlns:a16="http://schemas.microsoft.com/office/drawing/2014/main" id="{BDDDEEF3-E657-4703-9615-BFC7F2173512}"/>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4" name="Text Box 15">
          <a:extLst>
            <a:ext uri="{FF2B5EF4-FFF2-40B4-BE49-F238E27FC236}">
              <a16:creationId xmlns:a16="http://schemas.microsoft.com/office/drawing/2014/main" id="{7024677D-884F-445A-8BC3-FB045D4D76B2}"/>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5" name="Text Box 15">
          <a:extLst>
            <a:ext uri="{FF2B5EF4-FFF2-40B4-BE49-F238E27FC236}">
              <a16:creationId xmlns:a16="http://schemas.microsoft.com/office/drawing/2014/main" id="{8CD6BF33-07E8-4B75-8984-70800EF3A3FF}"/>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6" name="Text Box 15">
          <a:extLst>
            <a:ext uri="{FF2B5EF4-FFF2-40B4-BE49-F238E27FC236}">
              <a16:creationId xmlns:a16="http://schemas.microsoft.com/office/drawing/2014/main" id="{7575FE7B-4B92-4E93-9D55-81EC8DFB6C8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7" name="Text Box 15">
          <a:extLst>
            <a:ext uri="{FF2B5EF4-FFF2-40B4-BE49-F238E27FC236}">
              <a16:creationId xmlns:a16="http://schemas.microsoft.com/office/drawing/2014/main" id="{9F6323D1-3F3D-4AB3-95E5-9B224DCD0308}"/>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8" name="Text Box 15">
          <a:extLst>
            <a:ext uri="{FF2B5EF4-FFF2-40B4-BE49-F238E27FC236}">
              <a16:creationId xmlns:a16="http://schemas.microsoft.com/office/drawing/2014/main" id="{DD15BFDE-85F5-4B45-8C98-8D55AD2F2A3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19" name="Text Box 15">
          <a:extLst>
            <a:ext uri="{FF2B5EF4-FFF2-40B4-BE49-F238E27FC236}">
              <a16:creationId xmlns:a16="http://schemas.microsoft.com/office/drawing/2014/main" id="{22D4A6AB-BC20-4031-BAFF-4DBC3B0118AA}"/>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020" name="Text Box 15">
          <a:extLst>
            <a:ext uri="{FF2B5EF4-FFF2-40B4-BE49-F238E27FC236}">
              <a16:creationId xmlns:a16="http://schemas.microsoft.com/office/drawing/2014/main" id="{08F1E335-3E6D-4E52-9F27-A6DC587D05C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1" name="Text Box 15">
          <a:extLst>
            <a:ext uri="{FF2B5EF4-FFF2-40B4-BE49-F238E27FC236}">
              <a16:creationId xmlns:a16="http://schemas.microsoft.com/office/drawing/2014/main" id="{6C041856-46C5-40CA-8278-0BB3977EA145}"/>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2" name="Text Box 15">
          <a:extLst>
            <a:ext uri="{FF2B5EF4-FFF2-40B4-BE49-F238E27FC236}">
              <a16:creationId xmlns:a16="http://schemas.microsoft.com/office/drawing/2014/main" id="{6A8C4259-E28B-4A59-8129-F28734BCDB8B}"/>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3" name="Text Box 15">
          <a:extLst>
            <a:ext uri="{FF2B5EF4-FFF2-40B4-BE49-F238E27FC236}">
              <a16:creationId xmlns:a16="http://schemas.microsoft.com/office/drawing/2014/main" id="{6FDE7326-AD0C-4B93-AE22-8BBA5490BEB8}"/>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4" name="Text Box 15">
          <a:extLst>
            <a:ext uri="{FF2B5EF4-FFF2-40B4-BE49-F238E27FC236}">
              <a16:creationId xmlns:a16="http://schemas.microsoft.com/office/drawing/2014/main" id="{284C79D1-A053-4AAC-8EEA-C9D155BD9EF8}"/>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5" name="Text Box 15">
          <a:extLst>
            <a:ext uri="{FF2B5EF4-FFF2-40B4-BE49-F238E27FC236}">
              <a16:creationId xmlns:a16="http://schemas.microsoft.com/office/drawing/2014/main" id="{330AC371-3434-48A6-B808-BB4ED31BECDA}"/>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6" name="Text Box 15">
          <a:extLst>
            <a:ext uri="{FF2B5EF4-FFF2-40B4-BE49-F238E27FC236}">
              <a16:creationId xmlns:a16="http://schemas.microsoft.com/office/drawing/2014/main" id="{636158B4-F6C2-404B-B8A9-AAC30CABB12C}"/>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027" name="Text Box 15">
          <a:extLst>
            <a:ext uri="{FF2B5EF4-FFF2-40B4-BE49-F238E27FC236}">
              <a16:creationId xmlns:a16="http://schemas.microsoft.com/office/drawing/2014/main" id="{C56BFF0E-7BEA-4965-BA48-BADE5782E5DF}"/>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28" name="Text Box 15">
          <a:extLst>
            <a:ext uri="{FF2B5EF4-FFF2-40B4-BE49-F238E27FC236}">
              <a16:creationId xmlns:a16="http://schemas.microsoft.com/office/drawing/2014/main" id="{7CDF7EFA-1DBB-4403-AF17-FC79283F0683}"/>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29" name="Text Box 15">
          <a:extLst>
            <a:ext uri="{FF2B5EF4-FFF2-40B4-BE49-F238E27FC236}">
              <a16:creationId xmlns:a16="http://schemas.microsoft.com/office/drawing/2014/main" id="{E785207D-6822-4CAB-AFCC-6AF6CDD937D6}"/>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0" name="Text Box 15">
          <a:extLst>
            <a:ext uri="{FF2B5EF4-FFF2-40B4-BE49-F238E27FC236}">
              <a16:creationId xmlns:a16="http://schemas.microsoft.com/office/drawing/2014/main" id="{A5D3539C-F7FA-4DF4-948C-D726C7B73D88}"/>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1" name="Text Box 15">
          <a:extLst>
            <a:ext uri="{FF2B5EF4-FFF2-40B4-BE49-F238E27FC236}">
              <a16:creationId xmlns:a16="http://schemas.microsoft.com/office/drawing/2014/main" id="{FB448ADE-0F1C-4281-A1B5-9074C7CDE2B8}"/>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2" name="Text Box 15">
          <a:extLst>
            <a:ext uri="{FF2B5EF4-FFF2-40B4-BE49-F238E27FC236}">
              <a16:creationId xmlns:a16="http://schemas.microsoft.com/office/drawing/2014/main" id="{7301E465-1FB1-4D9D-B67B-F8B3A15DE7EB}"/>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3" name="Text Box 15">
          <a:extLst>
            <a:ext uri="{FF2B5EF4-FFF2-40B4-BE49-F238E27FC236}">
              <a16:creationId xmlns:a16="http://schemas.microsoft.com/office/drawing/2014/main" id="{FB1F0D61-5229-48B0-882B-A87227823269}"/>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4" name="Text Box 15">
          <a:extLst>
            <a:ext uri="{FF2B5EF4-FFF2-40B4-BE49-F238E27FC236}">
              <a16:creationId xmlns:a16="http://schemas.microsoft.com/office/drawing/2014/main" id="{E917284F-E26C-4042-94AA-356CAC4E816B}"/>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035" name="Text Box 15">
          <a:extLst>
            <a:ext uri="{FF2B5EF4-FFF2-40B4-BE49-F238E27FC236}">
              <a16:creationId xmlns:a16="http://schemas.microsoft.com/office/drawing/2014/main" id="{7CE6CA31-51C9-46C8-BC66-FEF348807A90}"/>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036" name="Text Box 15">
          <a:extLst>
            <a:ext uri="{FF2B5EF4-FFF2-40B4-BE49-F238E27FC236}">
              <a16:creationId xmlns:a16="http://schemas.microsoft.com/office/drawing/2014/main" id="{D30E4DD0-5FE4-4030-96BD-9A03BFAB928E}"/>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037" name="Text Box 15">
          <a:extLst>
            <a:ext uri="{FF2B5EF4-FFF2-40B4-BE49-F238E27FC236}">
              <a16:creationId xmlns:a16="http://schemas.microsoft.com/office/drawing/2014/main" id="{14CFBC20-7EBA-43C4-8909-981095B103FA}"/>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38" name="Text Box 15">
          <a:extLst>
            <a:ext uri="{FF2B5EF4-FFF2-40B4-BE49-F238E27FC236}">
              <a16:creationId xmlns:a16="http://schemas.microsoft.com/office/drawing/2014/main" id="{91DAD624-1EE1-4B15-BBD9-92025A2C29D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39" name="Text Box 15">
          <a:extLst>
            <a:ext uri="{FF2B5EF4-FFF2-40B4-BE49-F238E27FC236}">
              <a16:creationId xmlns:a16="http://schemas.microsoft.com/office/drawing/2014/main" id="{34CDD5D5-05F1-40FD-8836-5725FF2A967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0" name="Text Box 15">
          <a:extLst>
            <a:ext uri="{FF2B5EF4-FFF2-40B4-BE49-F238E27FC236}">
              <a16:creationId xmlns:a16="http://schemas.microsoft.com/office/drawing/2014/main" id="{8514D6CF-A497-4B85-B28D-DAE98F87A5A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1" name="Text Box 15">
          <a:extLst>
            <a:ext uri="{FF2B5EF4-FFF2-40B4-BE49-F238E27FC236}">
              <a16:creationId xmlns:a16="http://schemas.microsoft.com/office/drawing/2014/main" id="{1D00541C-9515-4C65-8E8E-FC78E005A6B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2" name="Text Box 15">
          <a:extLst>
            <a:ext uri="{FF2B5EF4-FFF2-40B4-BE49-F238E27FC236}">
              <a16:creationId xmlns:a16="http://schemas.microsoft.com/office/drawing/2014/main" id="{A376FB8B-D5AF-4FF2-AAFA-47C844F22A5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3" name="Text Box 15">
          <a:extLst>
            <a:ext uri="{FF2B5EF4-FFF2-40B4-BE49-F238E27FC236}">
              <a16:creationId xmlns:a16="http://schemas.microsoft.com/office/drawing/2014/main" id="{66C51913-0762-4DAA-BECA-363E3D7DB15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4" name="Text Box 15">
          <a:extLst>
            <a:ext uri="{FF2B5EF4-FFF2-40B4-BE49-F238E27FC236}">
              <a16:creationId xmlns:a16="http://schemas.microsoft.com/office/drawing/2014/main" id="{259D6EDA-88F5-428B-B693-EE020D86DE0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045" name="Text Box 15">
          <a:extLst>
            <a:ext uri="{FF2B5EF4-FFF2-40B4-BE49-F238E27FC236}">
              <a16:creationId xmlns:a16="http://schemas.microsoft.com/office/drawing/2014/main" id="{66751618-AFD3-436C-8FB6-0DC48C914B8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46" name="Text Box 15">
          <a:extLst>
            <a:ext uri="{FF2B5EF4-FFF2-40B4-BE49-F238E27FC236}">
              <a16:creationId xmlns:a16="http://schemas.microsoft.com/office/drawing/2014/main" id="{6BBEA05E-29A7-48D4-B827-506BFAA7359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47" name="Text Box 15">
          <a:extLst>
            <a:ext uri="{FF2B5EF4-FFF2-40B4-BE49-F238E27FC236}">
              <a16:creationId xmlns:a16="http://schemas.microsoft.com/office/drawing/2014/main" id="{8815E023-E764-42D0-94D3-EAAE088681B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48" name="Text Box 15">
          <a:extLst>
            <a:ext uri="{FF2B5EF4-FFF2-40B4-BE49-F238E27FC236}">
              <a16:creationId xmlns:a16="http://schemas.microsoft.com/office/drawing/2014/main" id="{22E72780-B040-4BFC-B5D8-694709EC690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49" name="Text Box 15">
          <a:extLst>
            <a:ext uri="{FF2B5EF4-FFF2-40B4-BE49-F238E27FC236}">
              <a16:creationId xmlns:a16="http://schemas.microsoft.com/office/drawing/2014/main" id="{93530FAE-2FA5-45F0-9CEA-1330EFC409A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50" name="Text Box 15">
          <a:extLst>
            <a:ext uri="{FF2B5EF4-FFF2-40B4-BE49-F238E27FC236}">
              <a16:creationId xmlns:a16="http://schemas.microsoft.com/office/drawing/2014/main" id="{66432FE4-C0B1-4C10-8219-5E9FD2BDE07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51" name="Text Box 15">
          <a:extLst>
            <a:ext uri="{FF2B5EF4-FFF2-40B4-BE49-F238E27FC236}">
              <a16:creationId xmlns:a16="http://schemas.microsoft.com/office/drawing/2014/main" id="{03E5AFD1-F1EE-4F81-961B-4EBE1EA15B3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52" name="Text Box 15">
          <a:extLst>
            <a:ext uri="{FF2B5EF4-FFF2-40B4-BE49-F238E27FC236}">
              <a16:creationId xmlns:a16="http://schemas.microsoft.com/office/drawing/2014/main" id="{34AFCC56-88EE-45CE-A9AE-D72D2C26A92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053" name="Text Box 15">
          <a:extLst>
            <a:ext uri="{FF2B5EF4-FFF2-40B4-BE49-F238E27FC236}">
              <a16:creationId xmlns:a16="http://schemas.microsoft.com/office/drawing/2014/main" id="{A1817688-50D2-47A3-BC8B-12791E9F10D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4" name="Text Box 15">
          <a:extLst>
            <a:ext uri="{FF2B5EF4-FFF2-40B4-BE49-F238E27FC236}">
              <a16:creationId xmlns:a16="http://schemas.microsoft.com/office/drawing/2014/main" id="{31A5CCA1-1893-4D74-B5BF-5CC074BB30F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5" name="Text Box 15">
          <a:extLst>
            <a:ext uri="{FF2B5EF4-FFF2-40B4-BE49-F238E27FC236}">
              <a16:creationId xmlns:a16="http://schemas.microsoft.com/office/drawing/2014/main" id="{0440742D-8B29-47DA-B430-40FFC72FD29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6" name="Text Box 15">
          <a:extLst>
            <a:ext uri="{FF2B5EF4-FFF2-40B4-BE49-F238E27FC236}">
              <a16:creationId xmlns:a16="http://schemas.microsoft.com/office/drawing/2014/main" id="{8437034A-F989-408B-B20D-003CCCB9805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7" name="Text Box 15">
          <a:extLst>
            <a:ext uri="{FF2B5EF4-FFF2-40B4-BE49-F238E27FC236}">
              <a16:creationId xmlns:a16="http://schemas.microsoft.com/office/drawing/2014/main" id="{E69B89A9-4717-4664-9AAF-31C249E4AB6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8" name="Text Box 15">
          <a:extLst>
            <a:ext uri="{FF2B5EF4-FFF2-40B4-BE49-F238E27FC236}">
              <a16:creationId xmlns:a16="http://schemas.microsoft.com/office/drawing/2014/main" id="{47592656-FDE4-4EF7-9292-E72C0268FB9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59" name="Text Box 15">
          <a:extLst>
            <a:ext uri="{FF2B5EF4-FFF2-40B4-BE49-F238E27FC236}">
              <a16:creationId xmlns:a16="http://schemas.microsoft.com/office/drawing/2014/main" id="{A6EFD648-D438-4887-A282-D94D67B6F76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60" name="Text Box 15">
          <a:extLst>
            <a:ext uri="{FF2B5EF4-FFF2-40B4-BE49-F238E27FC236}">
              <a16:creationId xmlns:a16="http://schemas.microsoft.com/office/drawing/2014/main" id="{1E588D0C-5E56-42CC-9FDB-3208A378500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61" name="Text Box 15">
          <a:extLst>
            <a:ext uri="{FF2B5EF4-FFF2-40B4-BE49-F238E27FC236}">
              <a16:creationId xmlns:a16="http://schemas.microsoft.com/office/drawing/2014/main" id="{EECD9A82-4795-41D5-AF9D-03166681DA7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2" name="Text Box 15">
          <a:extLst>
            <a:ext uri="{FF2B5EF4-FFF2-40B4-BE49-F238E27FC236}">
              <a16:creationId xmlns:a16="http://schemas.microsoft.com/office/drawing/2014/main" id="{A7691880-D5D0-4F8A-BEC6-BBA9F98EAC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3" name="Text Box 15">
          <a:extLst>
            <a:ext uri="{FF2B5EF4-FFF2-40B4-BE49-F238E27FC236}">
              <a16:creationId xmlns:a16="http://schemas.microsoft.com/office/drawing/2014/main" id="{9D45C62C-D4DC-4F05-A138-EDA1C701F94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4" name="Text Box 15">
          <a:extLst>
            <a:ext uri="{FF2B5EF4-FFF2-40B4-BE49-F238E27FC236}">
              <a16:creationId xmlns:a16="http://schemas.microsoft.com/office/drawing/2014/main" id="{91E10EAC-EBF1-415E-81E9-4B3F9C7455B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5" name="Text Box 15">
          <a:extLst>
            <a:ext uri="{FF2B5EF4-FFF2-40B4-BE49-F238E27FC236}">
              <a16:creationId xmlns:a16="http://schemas.microsoft.com/office/drawing/2014/main" id="{9E962BE4-EA1E-48FD-92C6-C4CCFF008EB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6" name="Text Box 15">
          <a:extLst>
            <a:ext uri="{FF2B5EF4-FFF2-40B4-BE49-F238E27FC236}">
              <a16:creationId xmlns:a16="http://schemas.microsoft.com/office/drawing/2014/main" id="{F0271469-4230-4B56-91D8-6B032EF856B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7" name="Text Box 15">
          <a:extLst>
            <a:ext uri="{FF2B5EF4-FFF2-40B4-BE49-F238E27FC236}">
              <a16:creationId xmlns:a16="http://schemas.microsoft.com/office/drawing/2014/main" id="{38C2890E-FCA6-435B-B87C-256400504F7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8" name="Text Box 15">
          <a:extLst>
            <a:ext uri="{FF2B5EF4-FFF2-40B4-BE49-F238E27FC236}">
              <a16:creationId xmlns:a16="http://schemas.microsoft.com/office/drawing/2014/main" id="{27D397B2-DADD-4E92-85C1-92952B7D968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69" name="Text Box 15">
          <a:extLst>
            <a:ext uri="{FF2B5EF4-FFF2-40B4-BE49-F238E27FC236}">
              <a16:creationId xmlns:a16="http://schemas.microsoft.com/office/drawing/2014/main" id="{298D1D36-5264-4956-8F51-1C50F5FA21B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0" name="Text Box 15">
          <a:extLst>
            <a:ext uri="{FF2B5EF4-FFF2-40B4-BE49-F238E27FC236}">
              <a16:creationId xmlns:a16="http://schemas.microsoft.com/office/drawing/2014/main" id="{CC024EF0-8725-476B-B564-1CA82A74872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1" name="Text Box 15">
          <a:extLst>
            <a:ext uri="{FF2B5EF4-FFF2-40B4-BE49-F238E27FC236}">
              <a16:creationId xmlns:a16="http://schemas.microsoft.com/office/drawing/2014/main" id="{BEA4B94B-76FF-4B6B-8B0D-4DBE016A83F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2" name="Text Box 15">
          <a:extLst>
            <a:ext uri="{FF2B5EF4-FFF2-40B4-BE49-F238E27FC236}">
              <a16:creationId xmlns:a16="http://schemas.microsoft.com/office/drawing/2014/main" id="{A42DBA2B-DBDE-417D-B847-9AF357B37E7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3" name="Text Box 15">
          <a:extLst>
            <a:ext uri="{FF2B5EF4-FFF2-40B4-BE49-F238E27FC236}">
              <a16:creationId xmlns:a16="http://schemas.microsoft.com/office/drawing/2014/main" id="{099DBB2E-7192-4BAD-BD58-3FCB07720A3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4" name="Text Box 15">
          <a:extLst>
            <a:ext uri="{FF2B5EF4-FFF2-40B4-BE49-F238E27FC236}">
              <a16:creationId xmlns:a16="http://schemas.microsoft.com/office/drawing/2014/main" id="{DFCC1B87-293A-43B7-9F7C-799992E26A5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5" name="Text Box 15">
          <a:extLst>
            <a:ext uri="{FF2B5EF4-FFF2-40B4-BE49-F238E27FC236}">
              <a16:creationId xmlns:a16="http://schemas.microsoft.com/office/drawing/2014/main" id="{5A8FED5F-3B7C-4D2B-9DD1-DD263E03C8A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6" name="Text Box 15">
          <a:extLst>
            <a:ext uri="{FF2B5EF4-FFF2-40B4-BE49-F238E27FC236}">
              <a16:creationId xmlns:a16="http://schemas.microsoft.com/office/drawing/2014/main" id="{1371E690-B7BD-44FC-8F38-D86AAE21680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77" name="Text Box 15">
          <a:extLst>
            <a:ext uri="{FF2B5EF4-FFF2-40B4-BE49-F238E27FC236}">
              <a16:creationId xmlns:a16="http://schemas.microsoft.com/office/drawing/2014/main" id="{387F0616-DF65-45AD-B142-EC2466E33FD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78" name="Text Box 15">
          <a:extLst>
            <a:ext uri="{FF2B5EF4-FFF2-40B4-BE49-F238E27FC236}">
              <a16:creationId xmlns:a16="http://schemas.microsoft.com/office/drawing/2014/main" id="{A130DB13-CAC6-4FE8-B563-92B990ACBF4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79" name="Text Box 15">
          <a:extLst>
            <a:ext uri="{FF2B5EF4-FFF2-40B4-BE49-F238E27FC236}">
              <a16:creationId xmlns:a16="http://schemas.microsoft.com/office/drawing/2014/main" id="{7FC2AB69-9340-44AF-89CB-74451DE04A1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0" name="Text Box 15">
          <a:extLst>
            <a:ext uri="{FF2B5EF4-FFF2-40B4-BE49-F238E27FC236}">
              <a16:creationId xmlns:a16="http://schemas.microsoft.com/office/drawing/2014/main" id="{A9C4BF9C-AC65-42ED-A137-5F4B6C1FAAF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1" name="Text Box 15">
          <a:extLst>
            <a:ext uri="{FF2B5EF4-FFF2-40B4-BE49-F238E27FC236}">
              <a16:creationId xmlns:a16="http://schemas.microsoft.com/office/drawing/2014/main" id="{A0F4F03D-5557-4D6D-91B9-A040F0E1F85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2" name="Text Box 15">
          <a:extLst>
            <a:ext uri="{FF2B5EF4-FFF2-40B4-BE49-F238E27FC236}">
              <a16:creationId xmlns:a16="http://schemas.microsoft.com/office/drawing/2014/main" id="{70A29CA0-5910-4E27-9437-D95AF52D43F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3" name="Text Box 15">
          <a:extLst>
            <a:ext uri="{FF2B5EF4-FFF2-40B4-BE49-F238E27FC236}">
              <a16:creationId xmlns:a16="http://schemas.microsoft.com/office/drawing/2014/main" id="{C70A7350-6D9A-4A66-B515-F7AB36932E2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4" name="Text Box 15">
          <a:extLst>
            <a:ext uri="{FF2B5EF4-FFF2-40B4-BE49-F238E27FC236}">
              <a16:creationId xmlns:a16="http://schemas.microsoft.com/office/drawing/2014/main" id="{D0984681-4B93-43C2-94EA-DBFB2320969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85" name="Text Box 15">
          <a:extLst>
            <a:ext uri="{FF2B5EF4-FFF2-40B4-BE49-F238E27FC236}">
              <a16:creationId xmlns:a16="http://schemas.microsoft.com/office/drawing/2014/main" id="{1157A327-57BE-42E3-96BE-9AF405B97D4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86" name="Text Box 15">
          <a:extLst>
            <a:ext uri="{FF2B5EF4-FFF2-40B4-BE49-F238E27FC236}">
              <a16:creationId xmlns:a16="http://schemas.microsoft.com/office/drawing/2014/main" id="{F3665841-2760-4044-922D-6F564A53AEB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87" name="Text Box 15">
          <a:extLst>
            <a:ext uri="{FF2B5EF4-FFF2-40B4-BE49-F238E27FC236}">
              <a16:creationId xmlns:a16="http://schemas.microsoft.com/office/drawing/2014/main" id="{FA307A32-1D8F-4007-86AD-C8CD477C986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88" name="Text Box 15">
          <a:extLst>
            <a:ext uri="{FF2B5EF4-FFF2-40B4-BE49-F238E27FC236}">
              <a16:creationId xmlns:a16="http://schemas.microsoft.com/office/drawing/2014/main" id="{8410B3B4-B74C-4D56-8266-19D2B51AC95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89" name="Text Box 15">
          <a:extLst>
            <a:ext uri="{FF2B5EF4-FFF2-40B4-BE49-F238E27FC236}">
              <a16:creationId xmlns:a16="http://schemas.microsoft.com/office/drawing/2014/main" id="{1B67D422-28D7-412D-A591-5579D5A17C1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90" name="Text Box 15">
          <a:extLst>
            <a:ext uri="{FF2B5EF4-FFF2-40B4-BE49-F238E27FC236}">
              <a16:creationId xmlns:a16="http://schemas.microsoft.com/office/drawing/2014/main" id="{96C12A37-51EC-481D-AF65-91F5AAB5BE6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91" name="Text Box 15">
          <a:extLst>
            <a:ext uri="{FF2B5EF4-FFF2-40B4-BE49-F238E27FC236}">
              <a16:creationId xmlns:a16="http://schemas.microsoft.com/office/drawing/2014/main" id="{7942CB53-A1A5-4B32-8EC5-8DAC5E92DCE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92" name="Text Box 15">
          <a:extLst>
            <a:ext uri="{FF2B5EF4-FFF2-40B4-BE49-F238E27FC236}">
              <a16:creationId xmlns:a16="http://schemas.microsoft.com/office/drawing/2014/main" id="{7BA15E53-54DA-4B4F-A549-EE5927D7CAF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093" name="Text Box 15">
          <a:extLst>
            <a:ext uri="{FF2B5EF4-FFF2-40B4-BE49-F238E27FC236}">
              <a16:creationId xmlns:a16="http://schemas.microsoft.com/office/drawing/2014/main" id="{9FD6135E-4A1F-4C91-B475-9676115D5AB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4" name="Text Box 15">
          <a:extLst>
            <a:ext uri="{FF2B5EF4-FFF2-40B4-BE49-F238E27FC236}">
              <a16:creationId xmlns:a16="http://schemas.microsoft.com/office/drawing/2014/main" id="{9925627F-1F09-4067-9A43-45B366522C4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5" name="Text Box 15">
          <a:extLst>
            <a:ext uri="{FF2B5EF4-FFF2-40B4-BE49-F238E27FC236}">
              <a16:creationId xmlns:a16="http://schemas.microsoft.com/office/drawing/2014/main" id="{07FED226-9DD0-460F-A34C-02EE1467B6A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6" name="Text Box 15">
          <a:extLst>
            <a:ext uri="{FF2B5EF4-FFF2-40B4-BE49-F238E27FC236}">
              <a16:creationId xmlns:a16="http://schemas.microsoft.com/office/drawing/2014/main" id="{6D08C3EE-83FA-4B3E-9AF8-3FF52FF6583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7" name="Text Box 15">
          <a:extLst>
            <a:ext uri="{FF2B5EF4-FFF2-40B4-BE49-F238E27FC236}">
              <a16:creationId xmlns:a16="http://schemas.microsoft.com/office/drawing/2014/main" id="{DFB84855-7AD7-40AF-B08E-DDC515E85A2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8" name="Text Box 15">
          <a:extLst>
            <a:ext uri="{FF2B5EF4-FFF2-40B4-BE49-F238E27FC236}">
              <a16:creationId xmlns:a16="http://schemas.microsoft.com/office/drawing/2014/main" id="{9A1D9388-14BD-40AD-B935-AB6138E23EC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099" name="Text Box 15">
          <a:extLst>
            <a:ext uri="{FF2B5EF4-FFF2-40B4-BE49-F238E27FC236}">
              <a16:creationId xmlns:a16="http://schemas.microsoft.com/office/drawing/2014/main" id="{8059E458-7B45-4BDF-8AEB-C3BD0F88DBD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00" name="Text Box 15">
          <a:extLst>
            <a:ext uri="{FF2B5EF4-FFF2-40B4-BE49-F238E27FC236}">
              <a16:creationId xmlns:a16="http://schemas.microsoft.com/office/drawing/2014/main" id="{8448482A-5EFF-4E23-9334-790084EB8F6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01" name="Text Box 15">
          <a:extLst>
            <a:ext uri="{FF2B5EF4-FFF2-40B4-BE49-F238E27FC236}">
              <a16:creationId xmlns:a16="http://schemas.microsoft.com/office/drawing/2014/main" id="{A47529E6-6410-48BB-9D9D-AC0DEE45248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2" name="Text Box 15">
          <a:extLst>
            <a:ext uri="{FF2B5EF4-FFF2-40B4-BE49-F238E27FC236}">
              <a16:creationId xmlns:a16="http://schemas.microsoft.com/office/drawing/2014/main" id="{E7D8BDCF-0ED1-4CF8-83E8-A1957B73186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3" name="Text Box 15">
          <a:extLst>
            <a:ext uri="{FF2B5EF4-FFF2-40B4-BE49-F238E27FC236}">
              <a16:creationId xmlns:a16="http://schemas.microsoft.com/office/drawing/2014/main" id="{36D596C7-F78C-4E92-A428-19B4C310D3D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4" name="Text Box 15">
          <a:extLst>
            <a:ext uri="{FF2B5EF4-FFF2-40B4-BE49-F238E27FC236}">
              <a16:creationId xmlns:a16="http://schemas.microsoft.com/office/drawing/2014/main" id="{42EC2F43-0BE1-4F65-8F7E-1870505A5C0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5" name="Text Box 15">
          <a:extLst>
            <a:ext uri="{FF2B5EF4-FFF2-40B4-BE49-F238E27FC236}">
              <a16:creationId xmlns:a16="http://schemas.microsoft.com/office/drawing/2014/main" id="{D3CFC673-D307-4F1E-8747-502863886DA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6" name="Text Box 15">
          <a:extLst>
            <a:ext uri="{FF2B5EF4-FFF2-40B4-BE49-F238E27FC236}">
              <a16:creationId xmlns:a16="http://schemas.microsoft.com/office/drawing/2014/main" id="{1482BC0E-0E0D-4761-B782-84C8663A8CF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7" name="Text Box 15">
          <a:extLst>
            <a:ext uri="{FF2B5EF4-FFF2-40B4-BE49-F238E27FC236}">
              <a16:creationId xmlns:a16="http://schemas.microsoft.com/office/drawing/2014/main" id="{BD7C3DB3-F6E3-416F-BE1D-CA10D1BEE7B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8" name="Text Box 15">
          <a:extLst>
            <a:ext uri="{FF2B5EF4-FFF2-40B4-BE49-F238E27FC236}">
              <a16:creationId xmlns:a16="http://schemas.microsoft.com/office/drawing/2014/main" id="{407C7B45-AED9-4671-843A-6803B5B660A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09" name="Text Box 15">
          <a:extLst>
            <a:ext uri="{FF2B5EF4-FFF2-40B4-BE49-F238E27FC236}">
              <a16:creationId xmlns:a16="http://schemas.microsoft.com/office/drawing/2014/main" id="{CA26970F-1FE1-49A8-8C64-02D1551E8AC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0" name="Text Box 15">
          <a:extLst>
            <a:ext uri="{FF2B5EF4-FFF2-40B4-BE49-F238E27FC236}">
              <a16:creationId xmlns:a16="http://schemas.microsoft.com/office/drawing/2014/main" id="{CE9B1F85-5ADE-44BD-9ACB-B27D062CF60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1" name="Text Box 15">
          <a:extLst>
            <a:ext uri="{FF2B5EF4-FFF2-40B4-BE49-F238E27FC236}">
              <a16:creationId xmlns:a16="http://schemas.microsoft.com/office/drawing/2014/main" id="{DF6BA562-1CD2-4F6C-9948-2AD4D747C3A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2" name="Text Box 15">
          <a:extLst>
            <a:ext uri="{FF2B5EF4-FFF2-40B4-BE49-F238E27FC236}">
              <a16:creationId xmlns:a16="http://schemas.microsoft.com/office/drawing/2014/main" id="{69170F34-5A40-442A-87B7-75B378F7DC0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3" name="Text Box 15">
          <a:extLst>
            <a:ext uri="{FF2B5EF4-FFF2-40B4-BE49-F238E27FC236}">
              <a16:creationId xmlns:a16="http://schemas.microsoft.com/office/drawing/2014/main" id="{2BA9E722-9902-4CD1-B234-FB7B998C14E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4" name="Text Box 15">
          <a:extLst>
            <a:ext uri="{FF2B5EF4-FFF2-40B4-BE49-F238E27FC236}">
              <a16:creationId xmlns:a16="http://schemas.microsoft.com/office/drawing/2014/main" id="{91912763-DFA1-462C-AC30-1D3374A7819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5" name="Text Box 15">
          <a:extLst>
            <a:ext uri="{FF2B5EF4-FFF2-40B4-BE49-F238E27FC236}">
              <a16:creationId xmlns:a16="http://schemas.microsoft.com/office/drawing/2014/main" id="{5B3690D2-7C3D-47AC-BE3F-48BFC87C3AC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6" name="Text Box 15">
          <a:extLst>
            <a:ext uri="{FF2B5EF4-FFF2-40B4-BE49-F238E27FC236}">
              <a16:creationId xmlns:a16="http://schemas.microsoft.com/office/drawing/2014/main" id="{7870F711-C35F-4EAD-8837-F2F36CD846B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17" name="Text Box 15">
          <a:extLst>
            <a:ext uri="{FF2B5EF4-FFF2-40B4-BE49-F238E27FC236}">
              <a16:creationId xmlns:a16="http://schemas.microsoft.com/office/drawing/2014/main" id="{6029B26B-E8B7-4797-85BA-6EF70F5401E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18" name="Text Box 15">
          <a:extLst>
            <a:ext uri="{FF2B5EF4-FFF2-40B4-BE49-F238E27FC236}">
              <a16:creationId xmlns:a16="http://schemas.microsoft.com/office/drawing/2014/main" id="{23446D24-1020-44C2-804A-0801367FD83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19" name="Text Box 15">
          <a:extLst>
            <a:ext uri="{FF2B5EF4-FFF2-40B4-BE49-F238E27FC236}">
              <a16:creationId xmlns:a16="http://schemas.microsoft.com/office/drawing/2014/main" id="{794E0041-B198-4B3D-9BEF-EB1448783C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0" name="Text Box 15">
          <a:extLst>
            <a:ext uri="{FF2B5EF4-FFF2-40B4-BE49-F238E27FC236}">
              <a16:creationId xmlns:a16="http://schemas.microsoft.com/office/drawing/2014/main" id="{F965509F-C58E-4EF9-A73C-EB681068FEB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1" name="Text Box 15">
          <a:extLst>
            <a:ext uri="{FF2B5EF4-FFF2-40B4-BE49-F238E27FC236}">
              <a16:creationId xmlns:a16="http://schemas.microsoft.com/office/drawing/2014/main" id="{340B8E2D-7AD6-4E01-B05B-E4C61E5687B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2" name="Text Box 15">
          <a:extLst>
            <a:ext uri="{FF2B5EF4-FFF2-40B4-BE49-F238E27FC236}">
              <a16:creationId xmlns:a16="http://schemas.microsoft.com/office/drawing/2014/main" id="{800B446F-E95B-419D-BB34-EA705B4B6E7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3" name="Text Box 15">
          <a:extLst>
            <a:ext uri="{FF2B5EF4-FFF2-40B4-BE49-F238E27FC236}">
              <a16:creationId xmlns:a16="http://schemas.microsoft.com/office/drawing/2014/main" id="{D0A2FD31-1A7C-4205-9A17-F45899B4633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4" name="Text Box 15">
          <a:extLst>
            <a:ext uri="{FF2B5EF4-FFF2-40B4-BE49-F238E27FC236}">
              <a16:creationId xmlns:a16="http://schemas.microsoft.com/office/drawing/2014/main" id="{7DC7E326-F03D-4E9C-985D-EA876480ED8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25" name="Text Box 15">
          <a:extLst>
            <a:ext uri="{FF2B5EF4-FFF2-40B4-BE49-F238E27FC236}">
              <a16:creationId xmlns:a16="http://schemas.microsoft.com/office/drawing/2014/main" id="{FF772BD4-D7E4-4C13-9647-8942F22667B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26" name="Text Box 15">
          <a:extLst>
            <a:ext uri="{FF2B5EF4-FFF2-40B4-BE49-F238E27FC236}">
              <a16:creationId xmlns:a16="http://schemas.microsoft.com/office/drawing/2014/main" id="{AAA7C559-9406-46C6-8851-7F20394E817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27" name="Text Box 15">
          <a:extLst>
            <a:ext uri="{FF2B5EF4-FFF2-40B4-BE49-F238E27FC236}">
              <a16:creationId xmlns:a16="http://schemas.microsoft.com/office/drawing/2014/main" id="{2237040C-6A78-4D78-9045-235D89CBF72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28" name="Text Box 15">
          <a:extLst>
            <a:ext uri="{FF2B5EF4-FFF2-40B4-BE49-F238E27FC236}">
              <a16:creationId xmlns:a16="http://schemas.microsoft.com/office/drawing/2014/main" id="{00B2E067-D10D-48EC-8B1D-2BE98697DBD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29" name="Text Box 15">
          <a:extLst>
            <a:ext uri="{FF2B5EF4-FFF2-40B4-BE49-F238E27FC236}">
              <a16:creationId xmlns:a16="http://schemas.microsoft.com/office/drawing/2014/main" id="{56F247B6-FDEE-4961-9ED9-F7FCCC2171F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30" name="Text Box 15">
          <a:extLst>
            <a:ext uri="{FF2B5EF4-FFF2-40B4-BE49-F238E27FC236}">
              <a16:creationId xmlns:a16="http://schemas.microsoft.com/office/drawing/2014/main" id="{8CC6CC30-F6EA-4CEC-B617-30DB9A9FE87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31" name="Text Box 15">
          <a:extLst>
            <a:ext uri="{FF2B5EF4-FFF2-40B4-BE49-F238E27FC236}">
              <a16:creationId xmlns:a16="http://schemas.microsoft.com/office/drawing/2014/main" id="{58E4E158-5A9C-4712-B4BF-6DEACB8195B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32" name="Text Box 15">
          <a:extLst>
            <a:ext uri="{FF2B5EF4-FFF2-40B4-BE49-F238E27FC236}">
              <a16:creationId xmlns:a16="http://schemas.microsoft.com/office/drawing/2014/main" id="{A3B3FD87-85BD-428F-82D4-04073687DE7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33" name="Text Box 15">
          <a:extLst>
            <a:ext uri="{FF2B5EF4-FFF2-40B4-BE49-F238E27FC236}">
              <a16:creationId xmlns:a16="http://schemas.microsoft.com/office/drawing/2014/main" id="{5D5610CA-E3AB-42EB-AEF6-687EE2790A8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4" name="Text Box 15">
          <a:extLst>
            <a:ext uri="{FF2B5EF4-FFF2-40B4-BE49-F238E27FC236}">
              <a16:creationId xmlns:a16="http://schemas.microsoft.com/office/drawing/2014/main" id="{7F9F3E91-1ED0-4F09-BD2E-2498C00E80D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5" name="Text Box 15">
          <a:extLst>
            <a:ext uri="{FF2B5EF4-FFF2-40B4-BE49-F238E27FC236}">
              <a16:creationId xmlns:a16="http://schemas.microsoft.com/office/drawing/2014/main" id="{A8E7152F-C347-40A5-9795-D38224D4A92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6" name="Text Box 15">
          <a:extLst>
            <a:ext uri="{FF2B5EF4-FFF2-40B4-BE49-F238E27FC236}">
              <a16:creationId xmlns:a16="http://schemas.microsoft.com/office/drawing/2014/main" id="{169A1E62-F71B-416A-8A3A-4B024B5BF0C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7" name="Text Box 15">
          <a:extLst>
            <a:ext uri="{FF2B5EF4-FFF2-40B4-BE49-F238E27FC236}">
              <a16:creationId xmlns:a16="http://schemas.microsoft.com/office/drawing/2014/main" id="{47B766EE-8FB9-4BBD-B7E4-1C33887456B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8" name="Text Box 15">
          <a:extLst>
            <a:ext uri="{FF2B5EF4-FFF2-40B4-BE49-F238E27FC236}">
              <a16:creationId xmlns:a16="http://schemas.microsoft.com/office/drawing/2014/main" id="{92D3B8F1-0438-4D93-8162-46CE1D5603D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39" name="Text Box 15">
          <a:extLst>
            <a:ext uri="{FF2B5EF4-FFF2-40B4-BE49-F238E27FC236}">
              <a16:creationId xmlns:a16="http://schemas.microsoft.com/office/drawing/2014/main" id="{62DDB2C2-BBB0-4571-9EF8-4B572380726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40" name="Text Box 15">
          <a:extLst>
            <a:ext uri="{FF2B5EF4-FFF2-40B4-BE49-F238E27FC236}">
              <a16:creationId xmlns:a16="http://schemas.microsoft.com/office/drawing/2014/main" id="{EDA442DF-A0AA-4435-B6F5-5FC95943EBE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41" name="Text Box 15">
          <a:extLst>
            <a:ext uri="{FF2B5EF4-FFF2-40B4-BE49-F238E27FC236}">
              <a16:creationId xmlns:a16="http://schemas.microsoft.com/office/drawing/2014/main" id="{CE9110E9-7412-4456-8CB3-EEB2E06F778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2" name="Text Box 15">
          <a:extLst>
            <a:ext uri="{FF2B5EF4-FFF2-40B4-BE49-F238E27FC236}">
              <a16:creationId xmlns:a16="http://schemas.microsoft.com/office/drawing/2014/main" id="{C696EB7B-6D59-412F-9B23-F110FFA2921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3" name="Text Box 15">
          <a:extLst>
            <a:ext uri="{FF2B5EF4-FFF2-40B4-BE49-F238E27FC236}">
              <a16:creationId xmlns:a16="http://schemas.microsoft.com/office/drawing/2014/main" id="{E8EEAE31-BD96-481E-93D9-FDEE0C637BE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4" name="Text Box 15">
          <a:extLst>
            <a:ext uri="{FF2B5EF4-FFF2-40B4-BE49-F238E27FC236}">
              <a16:creationId xmlns:a16="http://schemas.microsoft.com/office/drawing/2014/main" id="{E8C543FD-19A2-4356-B2FD-C469C832C84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5" name="Text Box 15">
          <a:extLst>
            <a:ext uri="{FF2B5EF4-FFF2-40B4-BE49-F238E27FC236}">
              <a16:creationId xmlns:a16="http://schemas.microsoft.com/office/drawing/2014/main" id="{5D385D3E-4CED-460B-8A4F-BBD54587A03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6" name="Text Box 15">
          <a:extLst>
            <a:ext uri="{FF2B5EF4-FFF2-40B4-BE49-F238E27FC236}">
              <a16:creationId xmlns:a16="http://schemas.microsoft.com/office/drawing/2014/main" id="{4A37CFAB-4CAB-477C-B96E-F8E522634C0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7" name="Text Box 15">
          <a:extLst>
            <a:ext uri="{FF2B5EF4-FFF2-40B4-BE49-F238E27FC236}">
              <a16:creationId xmlns:a16="http://schemas.microsoft.com/office/drawing/2014/main" id="{6839A925-EE50-4712-ADF8-49B0E7D86FC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8" name="Text Box 15">
          <a:extLst>
            <a:ext uri="{FF2B5EF4-FFF2-40B4-BE49-F238E27FC236}">
              <a16:creationId xmlns:a16="http://schemas.microsoft.com/office/drawing/2014/main" id="{3FE0831C-AFE8-498E-BD25-635B43E02BA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49" name="Text Box 15">
          <a:extLst>
            <a:ext uri="{FF2B5EF4-FFF2-40B4-BE49-F238E27FC236}">
              <a16:creationId xmlns:a16="http://schemas.microsoft.com/office/drawing/2014/main" id="{E9C40EAB-4B25-424B-BFF0-374C4E8BB13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0" name="Text Box 15">
          <a:extLst>
            <a:ext uri="{FF2B5EF4-FFF2-40B4-BE49-F238E27FC236}">
              <a16:creationId xmlns:a16="http://schemas.microsoft.com/office/drawing/2014/main" id="{AA80AF23-8BBB-49A1-9BE8-9BAA21D05D3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1" name="Text Box 15">
          <a:extLst>
            <a:ext uri="{FF2B5EF4-FFF2-40B4-BE49-F238E27FC236}">
              <a16:creationId xmlns:a16="http://schemas.microsoft.com/office/drawing/2014/main" id="{0A7F9B5B-140A-4E69-9B3C-C9D8488D551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2" name="Text Box 15">
          <a:extLst>
            <a:ext uri="{FF2B5EF4-FFF2-40B4-BE49-F238E27FC236}">
              <a16:creationId xmlns:a16="http://schemas.microsoft.com/office/drawing/2014/main" id="{B4D2CD59-7E76-4CA4-B8F5-165F497058D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3" name="Text Box 15">
          <a:extLst>
            <a:ext uri="{FF2B5EF4-FFF2-40B4-BE49-F238E27FC236}">
              <a16:creationId xmlns:a16="http://schemas.microsoft.com/office/drawing/2014/main" id="{CCE34171-0F9D-4918-B6E9-0E488404536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4" name="Text Box 15">
          <a:extLst>
            <a:ext uri="{FF2B5EF4-FFF2-40B4-BE49-F238E27FC236}">
              <a16:creationId xmlns:a16="http://schemas.microsoft.com/office/drawing/2014/main" id="{F62418EC-E1D2-4DAB-8006-5160C37446A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5" name="Text Box 15">
          <a:extLst>
            <a:ext uri="{FF2B5EF4-FFF2-40B4-BE49-F238E27FC236}">
              <a16:creationId xmlns:a16="http://schemas.microsoft.com/office/drawing/2014/main" id="{68789B52-7BA9-415B-8FB3-6578D316E66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6" name="Text Box 15">
          <a:extLst>
            <a:ext uri="{FF2B5EF4-FFF2-40B4-BE49-F238E27FC236}">
              <a16:creationId xmlns:a16="http://schemas.microsoft.com/office/drawing/2014/main" id="{2A5E0B70-C4FA-4962-821B-FBCAEC4921E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157" name="Text Box 15">
          <a:extLst>
            <a:ext uri="{FF2B5EF4-FFF2-40B4-BE49-F238E27FC236}">
              <a16:creationId xmlns:a16="http://schemas.microsoft.com/office/drawing/2014/main" id="{B79EA2B8-8EF2-4068-9D9B-38E46103E64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58" name="Text Box 15">
          <a:extLst>
            <a:ext uri="{FF2B5EF4-FFF2-40B4-BE49-F238E27FC236}">
              <a16:creationId xmlns:a16="http://schemas.microsoft.com/office/drawing/2014/main" id="{64503E81-8FB6-4DE1-966E-9C38C6E7382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59" name="Text Box 15">
          <a:extLst>
            <a:ext uri="{FF2B5EF4-FFF2-40B4-BE49-F238E27FC236}">
              <a16:creationId xmlns:a16="http://schemas.microsoft.com/office/drawing/2014/main" id="{4B38D7F3-1AE3-463B-AD55-074C694ECF4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0" name="Text Box 15">
          <a:extLst>
            <a:ext uri="{FF2B5EF4-FFF2-40B4-BE49-F238E27FC236}">
              <a16:creationId xmlns:a16="http://schemas.microsoft.com/office/drawing/2014/main" id="{83C38ADA-0CB2-49AC-8A99-7E6DC36E2AF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1" name="Text Box 15">
          <a:extLst>
            <a:ext uri="{FF2B5EF4-FFF2-40B4-BE49-F238E27FC236}">
              <a16:creationId xmlns:a16="http://schemas.microsoft.com/office/drawing/2014/main" id="{ED317304-F09B-4A27-BEC3-5B3B11D9BEF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2" name="Text Box 15">
          <a:extLst>
            <a:ext uri="{FF2B5EF4-FFF2-40B4-BE49-F238E27FC236}">
              <a16:creationId xmlns:a16="http://schemas.microsoft.com/office/drawing/2014/main" id="{E12E9754-BD21-4C0E-B114-248E99AA37D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3" name="Text Box 15">
          <a:extLst>
            <a:ext uri="{FF2B5EF4-FFF2-40B4-BE49-F238E27FC236}">
              <a16:creationId xmlns:a16="http://schemas.microsoft.com/office/drawing/2014/main" id="{BB8AE84F-9AA7-4DC2-A88F-DA1084F1CE0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4" name="Text Box 15">
          <a:extLst>
            <a:ext uri="{FF2B5EF4-FFF2-40B4-BE49-F238E27FC236}">
              <a16:creationId xmlns:a16="http://schemas.microsoft.com/office/drawing/2014/main" id="{6446AA21-8C46-45D8-8E06-18269281029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165" name="Text Box 15">
          <a:extLst>
            <a:ext uri="{FF2B5EF4-FFF2-40B4-BE49-F238E27FC236}">
              <a16:creationId xmlns:a16="http://schemas.microsoft.com/office/drawing/2014/main" id="{0764A35C-E4A1-401A-B8E5-A0F8FCD97A0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66" name="Text Box 15">
          <a:extLst>
            <a:ext uri="{FF2B5EF4-FFF2-40B4-BE49-F238E27FC236}">
              <a16:creationId xmlns:a16="http://schemas.microsoft.com/office/drawing/2014/main" id="{9067D323-7C6D-461B-B6E9-35742F7F5D9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67" name="Text Box 15">
          <a:extLst>
            <a:ext uri="{FF2B5EF4-FFF2-40B4-BE49-F238E27FC236}">
              <a16:creationId xmlns:a16="http://schemas.microsoft.com/office/drawing/2014/main" id="{B57A9EA6-1031-4556-8921-3720A064549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68" name="Text Box 15">
          <a:extLst>
            <a:ext uri="{FF2B5EF4-FFF2-40B4-BE49-F238E27FC236}">
              <a16:creationId xmlns:a16="http://schemas.microsoft.com/office/drawing/2014/main" id="{8913F912-8381-4AF3-80CB-4623AB9E8A2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69" name="Text Box 15">
          <a:extLst>
            <a:ext uri="{FF2B5EF4-FFF2-40B4-BE49-F238E27FC236}">
              <a16:creationId xmlns:a16="http://schemas.microsoft.com/office/drawing/2014/main" id="{61A365A2-370F-4191-9F80-8FF69871736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70" name="Text Box 15">
          <a:extLst>
            <a:ext uri="{FF2B5EF4-FFF2-40B4-BE49-F238E27FC236}">
              <a16:creationId xmlns:a16="http://schemas.microsoft.com/office/drawing/2014/main" id="{61616B76-4E87-47EC-959E-3591C0A25E5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71" name="Text Box 15">
          <a:extLst>
            <a:ext uri="{FF2B5EF4-FFF2-40B4-BE49-F238E27FC236}">
              <a16:creationId xmlns:a16="http://schemas.microsoft.com/office/drawing/2014/main" id="{37330E72-0C93-42CC-B276-476FD590EF4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72" name="Text Box 15">
          <a:extLst>
            <a:ext uri="{FF2B5EF4-FFF2-40B4-BE49-F238E27FC236}">
              <a16:creationId xmlns:a16="http://schemas.microsoft.com/office/drawing/2014/main" id="{66DA366C-5686-4248-A478-D70B499DD78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73" name="Text Box 15">
          <a:extLst>
            <a:ext uri="{FF2B5EF4-FFF2-40B4-BE49-F238E27FC236}">
              <a16:creationId xmlns:a16="http://schemas.microsoft.com/office/drawing/2014/main" id="{B267D4F2-7A9C-4017-AB4F-02DB6DFF8AF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4" name="Text Box 15">
          <a:extLst>
            <a:ext uri="{FF2B5EF4-FFF2-40B4-BE49-F238E27FC236}">
              <a16:creationId xmlns:a16="http://schemas.microsoft.com/office/drawing/2014/main" id="{BD000D53-8097-49FE-870A-3FABD066D63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5" name="Text Box 15">
          <a:extLst>
            <a:ext uri="{FF2B5EF4-FFF2-40B4-BE49-F238E27FC236}">
              <a16:creationId xmlns:a16="http://schemas.microsoft.com/office/drawing/2014/main" id="{F67629DD-AB82-42A0-983B-7DBB0998631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6" name="Text Box 15">
          <a:extLst>
            <a:ext uri="{FF2B5EF4-FFF2-40B4-BE49-F238E27FC236}">
              <a16:creationId xmlns:a16="http://schemas.microsoft.com/office/drawing/2014/main" id="{57E71B02-C7A4-4986-9F2A-7339AD87D77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7" name="Text Box 15">
          <a:extLst>
            <a:ext uri="{FF2B5EF4-FFF2-40B4-BE49-F238E27FC236}">
              <a16:creationId xmlns:a16="http://schemas.microsoft.com/office/drawing/2014/main" id="{3E828BA6-7F2C-4841-9CC8-A4A8CBAFFE7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8" name="Text Box 15">
          <a:extLst>
            <a:ext uri="{FF2B5EF4-FFF2-40B4-BE49-F238E27FC236}">
              <a16:creationId xmlns:a16="http://schemas.microsoft.com/office/drawing/2014/main" id="{531600C5-2CEF-4663-B80F-66CEA2B2BA8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79" name="Text Box 15">
          <a:extLst>
            <a:ext uri="{FF2B5EF4-FFF2-40B4-BE49-F238E27FC236}">
              <a16:creationId xmlns:a16="http://schemas.microsoft.com/office/drawing/2014/main" id="{12BB7CE2-812B-426C-A525-2119A6C8986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80" name="Text Box 15">
          <a:extLst>
            <a:ext uri="{FF2B5EF4-FFF2-40B4-BE49-F238E27FC236}">
              <a16:creationId xmlns:a16="http://schemas.microsoft.com/office/drawing/2014/main" id="{BC9AF6FA-1CD5-4792-9C50-61E2E3EBFC2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181" name="Text Box 15">
          <a:extLst>
            <a:ext uri="{FF2B5EF4-FFF2-40B4-BE49-F238E27FC236}">
              <a16:creationId xmlns:a16="http://schemas.microsoft.com/office/drawing/2014/main" id="{0E663C7F-A02E-4E7B-9EDC-96C38D0577D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2" name="Text Box 15">
          <a:extLst>
            <a:ext uri="{FF2B5EF4-FFF2-40B4-BE49-F238E27FC236}">
              <a16:creationId xmlns:a16="http://schemas.microsoft.com/office/drawing/2014/main" id="{8B4B7BE5-B02F-4E6F-AAAC-07624BE73CF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3" name="Text Box 15">
          <a:extLst>
            <a:ext uri="{FF2B5EF4-FFF2-40B4-BE49-F238E27FC236}">
              <a16:creationId xmlns:a16="http://schemas.microsoft.com/office/drawing/2014/main" id="{370817BD-3E15-4394-BE22-87D93E0D565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4" name="Text Box 15">
          <a:extLst>
            <a:ext uri="{FF2B5EF4-FFF2-40B4-BE49-F238E27FC236}">
              <a16:creationId xmlns:a16="http://schemas.microsoft.com/office/drawing/2014/main" id="{079A62B1-1515-4485-AF7D-E53CB77CF1A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5" name="Text Box 15">
          <a:extLst>
            <a:ext uri="{FF2B5EF4-FFF2-40B4-BE49-F238E27FC236}">
              <a16:creationId xmlns:a16="http://schemas.microsoft.com/office/drawing/2014/main" id="{76F117F0-24DF-48CA-928A-F2193E75CDB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6" name="Text Box 15">
          <a:extLst>
            <a:ext uri="{FF2B5EF4-FFF2-40B4-BE49-F238E27FC236}">
              <a16:creationId xmlns:a16="http://schemas.microsoft.com/office/drawing/2014/main" id="{6C556DF8-E54C-4BAE-9F75-8F6F8C99C80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7" name="Text Box 15">
          <a:extLst>
            <a:ext uri="{FF2B5EF4-FFF2-40B4-BE49-F238E27FC236}">
              <a16:creationId xmlns:a16="http://schemas.microsoft.com/office/drawing/2014/main" id="{D653BB56-FB80-4F4E-975D-FC1F5ED3647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8" name="Text Box 15">
          <a:extLst>
            <a:ext uri="{FF2B5EF4-FFF2-40B4-BE49-F238E27FC236}">
              <a16:creationId xmlns:a16="http://schemas.microsoft.com/office/drawing/2014/main" id="{9AE069F8-012E-4044-848D-B7A0E660923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189" name="Text Box 15">
          <a:extLst>
            <a:ext uri="{FF2B5EF4-FFF2-40B4-BE49-F238E27FC236}">
              <a16:creationId xmlns:a16="http://schemas.microsoft.com/office/drawing/2014/main" id="{3BF5A95C-EC06-49B6-A43B-BC4E58EC496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0" name="Text Box 15">
          <a:extLst>
            <a:ext uri="{FF2B5EF4-FFF2-40B4-BE49-F238E27FC236}">
              <a16:creationId xmlns:a16="http://schemas.microsoft.com/office/drawing/2014/main" id="{1A644D61-8217-4582-918B-ACBDC4F888F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1" name="Text Box 15">
          <a:extLst>
            <a:ext uri="{FF2B5EF4-FFF2-40B4-BE49-F238E27FC236}">
              <a16:creationId xmlns:a16="http://schemas.microsoft.com/office/drawing/2014/main" id="{DF906D56-8704-45EA-9E7F-245D1EAAF60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2" name="Text Box 15">
          <a:extLst>
            <a:ext uri="{FF2B5EF4-FFF2-40B4-BE49-F238E27FC236}">
              <a16:creationId xmlns:a16="http://schemas.microsoft.com/office/drawing/2014/main" id="{F57411C8-4B8A-4218-A005-519170E2631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3" name="Text Box 15">
          <a:extLst>
            <a:ext uri="{FF2B5EF4-FFF2-40B4-BE49-F238E27FC236}">
              <a16:creationId xmlns:a16="http://schemas.microsoft.com/office/drawing/2014/main" id="{C6E4143D-5DBB-4F22-B4B7-5A8D994C87C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4" name="Text Box 15">
          <a:extLst>
            <a:ext uri="{FF2B5EF4-FFF2-40B4-BE49-F238E27FC236}">
              <a16:creationId xmlns:a16="http://schemas.microsoft.com/office/drawing/2014/main" id="{0727444E-908E-4E27-8757-B9634DB4CEE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5" name="Text Box 15">
          <a:extLst>
            <a:ext uri="{FF2B5EF4-FFF2-40B4-BE49-F238E27FC236}">
              <a16:creationId xmlns:a16="http://schemas.microsoft.com/office/drawing/2014/main" id="{7B23BC8F-683D-4FB2-A32B-94157BA2496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6" name="Text Box 15">
          <a:extLst>
            <a:ext uri="{FF2B5EF4-FFF2-40B4-BE49-F238E27FC236}">
              <a16:creationId xmlns:a16="http://schemas.microsoft.com/office/drawing/2014/main" id="{FA52F5FA-100E-4747-B67E-80E457DFA07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197" name="Text Box 15">
          <a:extLst>
            <a:ext uri="{FF2B5EF4-FFF2-40B4-BE49-F238E27FC236}">
              <a16:creationId xmlns:a16="http://schemas.microsoft.com/office/drawing/2014/main" id="{59F8EA54-ED6F-430D-9141-083EBADDB86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98" name="Text Box 15">
          <a:extLst>
            <a:ext uri="{FF2B5EF4-FFF2-40B4-BE49-F238E27FC236}">
              <a16:creationId xmlns:a16="http://schemas.microsoft.com/office/drawing/2014/main" id="{8E5A60DC-2E3C-4C5B-939C-39180B87314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199" name="Text Box 15">
          <a:extLst>
            <a:ext uri="{FF2B5EF4-FFF2-40B4-BE49-F238E27FC236}">
              <a16:creationId xmlns:a16="http://schemas.microsoft.com/office/drawing/2014/main" id="{D0608F3C-9C67-4DD4-BC32-2F8EBD78773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0" name="Text Box 15">
          <a:extLst>
            <a:ext uri="{FF2B5EF4-FFF2-40B4-BE49-F238E27FC236}">
              <a16:creationId xmlns:a16="http://schemas.microsoft.com/office/drawing/2014/main" id="{C0D866CD-42CA-4F61-9BD3-DA9AA677871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1" name="Text Box 15">
          <a:extLst>
            <a:ext uri="{FF2B5EF4-FFF2-40B4-BE49-F238E27FC236}">
              <a16:creationId xmlns:a16="http://schemas.microsoft.com/office/drawing/2014/main" id="{FFB58C2C-D689-4021-848D-D3FBD5D1629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2" name="Text Box 15">
          <a:extLst>
            <a:ext uri="{FF2B5EF4-FFF2-40B4-BE49-F238E27FC236}">
              <a16:creationId xmlns:a16="http://schemas.microsoft.com/office/drawing/2014/main" id="{77934A08-4008-41BD-9C15-21FDAB91092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3" name="Text Box 15">
          <a:extLst>
            <a:ext uri="{FF2B5EF4-FFF2-40B4-BE49-F238E27FC236}">
              <a16:creationId xmlns:a16="http://schemas.microsoft.com/office/drawing/2014/main" id="{A9A4F58C-264C-475F-9EEE-8C620D0D6B3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4" name="Text Box 15">
          <a:extLst>
            <a:ext uri="{FF2B5EF4-FFF2-40B4-BE49-F238E27FC236}">
              <a16:creationId xmlns:a16="http://schemas.microsoft.com/office/drawing/2014/main" id="{F257CAE1-DE83-48B2-AFA7-984295947D2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05" name="Text Box 15">
          <a:extLst>
            <a:ext uri="{FF2B5EF4-FFF2-40B4-BE49-F238E27FC236}">
              <a16:creationId xmlns:a16="http://schemas.microsoft.com/office/drawing/2014/main" id="{3D259C16-C858-43AB-A002-178E77079D5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06" name="Text Box 15">
          <a:extLst>
            <a:ext uri="{FF2B5EF4-FFF2-40B4-BE49-F238E27FC236}">
              <a16:creationId xmlns:a16="http://schemas.microsoft.com/office/drawing/2014/main" id="{0DD3B1F6-555E-479A-A4E0-F01486B4E98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07" name="Text Box 15">
          <a:extLst>
            <a:ext uri="{FF2B5EF4-FFF2-40B4-BE49-F238E27FC236}">
              <a16:creationId xmlns:a16="http://schemas.microsoft.com/office/drawing/2014/main" id="{BC7D0D2A-BA8A-479F-A1ED-798BDD07937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08" name="Text Box 15">
          <a:extLst>
            <a:ext uri="{FF2B5EF4-FFF2-40B4-BE49-F238E27FC236}">
              <a16:creationId xmlns:a16="http://schemas.microsoft.com/office/drawing/2014/main" id="{B923BD8D-C869-4CB7-89AF-B362CD8E7D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09" name="Text Box 15">
          <a:extLst>
            <a:ext uri="{FF2B5EF4-FFF2-40B4-BE49-F238E27FC236}">
              <a16:creationId xmlns:a16="http://schemas.microsoft.com/office/drawing/2014/main" id="{A1CBB214-D842-45B3-992E-1101D0C15CA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10" name="Text Box 15">
          <a:extLst>
            <a:ext uri="{FF2B5EF4-FFF2-40B4-BE49-F238E27FC236}">
              <a16:creationId xmlns:a16="http://schemas.microsoft.com/office/drawing/2014/main" id="{970A31D6-FEAD-422C-8F99-90FE70CC475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11" name="Text Box 15">
          <a:extLst>
            <a:ext uri="{FF2B5EF4-FFF2-40B4-BE49-F238E27FC236}">
              <a16:creationId xmlns:a16="http://schemas.microsoft.com/office/drawing/2014/main" id="{D39BD473-C6A6-43B1-AF3F-B0691298199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12" name="Text Box 15">
          <a:extLst>
            <a:ext uri="{FF2B5EF4-FFF2-40B4-BE49-F238E27FC236}">
              <a16:creationId xmlns:a16="http://schemas.microsoft.com/office/drawing/2014/main" id="{89AEE845-D049-4157-99BF-3B012DA0D12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13" name="Text Box 15">
          <a:extLst>
            <a:ext uri="{FF2B5EF4-FFF2-40B4-BE49-F238E27FC236}">
              <a16:creationId xmlns:a16="http://schemas.microsoft.com/office/drawing/2014/main" id="{49FE97C2-1218-4655-B64B-DE2DCF8ACDF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4" name="Text Box 15">
          <a:extLst>
            <a:ext uri="{FF2B5EF4-FFF2-40B4-BE49-F238E27FC236}">
              <a16:creationId xmlns:a16="http://schemas.microsoft.com/office/drawing/2014/main" id="{ACCDE34A-919F-4A01-B24E-BCE7A3ADA52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5" name="Text Box 15">
          <a:extLst>
            <a:ext uri="{FF2B5EF4-FFF2-40B4-BE49-F238E27FC236}">
              <a16:creationId xmlns:a16="http://schemas.microsoft.com/office/drawing/2014/main" id="{2CA2655F-0D83-4945-B532-5059BDD40BA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6" name="Text Box 15">
          <a:extLst>
            <a:ext uri="{FF2B5EF4-FFF2-40B4-BE49-F238E27FC236}">
              <a16:creationId xmlns:a16="http://schemas.microsoft.com/office/drawing/2014/main" id="{D05FC7B1-7E10-4290-BF56-171EE155364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7" name="Text Box 15">
          <a:extLst>
            <a:ext uri="{FF2B5EF4-FFF2-40B4-BE49-F238E27FC236}">
              <a16:creationId xmlns:a16="http://schemas.microsoft.com/office/drawing/2014/main" id="{DD65B09B-F6AD-4B58-A1B8-F8242647118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8" name="Text Box 15">
          <a:extLst>
            <a:ext uri="{FF2B5EF4-FFF2-40B4-BE49-F238E27FC236}">
              <a16:creationId xmlns:a16="http://schemas.microsoft.com/office/drawing/2014/main" id="{06323580-913C-47E2-90A2-E9DE8EF3953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19" name="Text Box 15">
          <a:extLst>
            <a:ext uri="{FF2B5EF4-FFF2-40B4-BE49-F238E27FC236}">
              <a16:creationId xmlns:a16="http://schemas.microsoft.com/office/drawing/2014/main" id="{0ACEDCA8-DFE3-4842-938F-0A6E065C973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20" name="Text Box 15">
          <a:extLst>
            <a:ext uri="{FF2B5EF4-FFF2-40B4-BE49-F238E27FC236}">
              <a16:creationId xmlns:a16="http://schemas.microsoft.com/office/drawing/2014/main" id="{8E94CD1A-A738-4D7F-B08E-3DA28DB2DE4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21" name="Text Box 15">
          <a:extLst>
            <a:ext uri="{FF2B5EF4-FFF2-40B4-BE49-F238E27FC236}">
              <a16:creationId xmlns:a16="http://schemas.microsoft.com/office/drawing/2014/main" id="{8A795BF4-EB06-432D-8F2E-FD6BCAC3FDD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2" name="Text Box 15">
          <a:extLst>
            <a:ext uri="{FF2B5EF4-FFF2-40B4-BE49-F238E27FC236}">
              <a16:creationId xmlns:a16="http://schemas.microsoft.com/office/drawing/2014/main" id="{1A8E02DD-D88F-445A-9C74-C32F2D9088B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3" name="Text Box 15">
          <a:extLst>
            <a:ext uri="{FF2B5EF4-FFF2-40B4-BE49-F238E27FC236}">
              <a16:creationId xmlns:a16="http://schemas.microsoft.com/office/drawing/2014/main" id="{CBEB6893-E5A5-42D6-91B7-5B0AF1BBA82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4" name="Text Box 15">
          <a:extLst>
            <a:ext uri="{FF2B5EF4-FFF2-40B4-BE49-F238E27FC236}">
              <a16:creationId xmlns:a16="http://schemas.microsoft.com/office/drawing/2014/main" id="{BAEEFBB9-24EB-4088-BF00-DD2AC4767F5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5" name="Text Box 15">
          <a:extLst>
            <a:ext uri="{FF2B5EF4-FFF2-40B4-BE49-F238E27FC236}">
              <a16:creationId xmlns:a16="http://schemas.microsoft.com/office/drawing/2014/main" id="{630D2B91-C2F9-4DE4-B0A0-330B00B94B0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6" name="Text Box 15">
          <a:extLst>
            <a:ext uri="{FF2B5EF4-FFF2-40B4-BE49-F238E27FC236}">
              <a16:creationId xmlns:a16="http://schemas.microsoft.com/office/drawing/2014/main" id="{5A8BA954-94F4-44A9-B8FA-DD89EAB55B1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7" name="Text Box 15">
          <a:extLst>
            <a:ext uri="{FF2B5EF4-FFF2-40B4-BE49-F238E27FC236}">
              <a16:creationId xmlns:a16="http://schemas.microsoft.com/office/drawing/2014/main" id="{0931AA7A-F705-4978-8BEA-28F3F225B4A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8" name="Text Box 15">
          <a:extLst>
            <a:ext uri="{FF2B5EF4-FFF2-40B4-BE49-F238E27FC236}">
              <a16:creationId xmlns:a16="http://schemas.microsoft.com/office/drawing/2014/main" id="{820CCDDF-65A9-4430-A8D3-883091A834E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29" name="Text Box 15">
          <a:extLst>
            <a:ext uri="{FF2B5EF4-FFF2-40B4-BE49-F238E27FC236}">
              <a16:creationId xmlns:a16="http://schemas.microsoft.com/office/drawing/2014/main" id="{FAEB5EE6-91FD-4CBD-AC56-05FA2B5A454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30" name="Text Box 15">
          <a:extLst>
            <a:ext uri="{FF2B5EF4-FFF2-40B4-BE49-F238E27FC236}">
              <a16:creationId xmlns:a16="http://schemas.microsoft.com/office/drawing/2014/main" id="{B7AFDB76-7AEB-480B-9CB5-7B0D4734E294}"/>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31" name="Text Box 15">
          <a:extLst>
            <a:ext uri="{FF2B5EF4-FFF2-40B4-BE49-F238E27FC236}">
              <a16:creationId xmlns:a16="http://schemas.microsoft.com/office/drawing/2014/main" id="{27DB7396-069A-487B-9BC9-A1F4F827C1D4}"/>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32" name="Text Box 15">
          <a:extLst>
            <a:ext uri="{FF2B5EF4-FFF2-40B4-BE49-F238E27FC236}">
              <a16:creationId xmlns:a16="http://schemas.microsoft.com/office/drawing/2014/main" id="{5DBEC1CC-7C71-4C3B-9AE0-E83AED42858D}"/>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3" name="Text Box 15">
          <a:extLst>
            <a:ext uri="{FF2B5EF4-FFF2-40B4-BE49-F238E27FC236}">
              <a16:creationId xmlns:a16="http://schemas.microsoft.com/office/drawing/2014/main" id="{B62BC6B9-17FE-4078-932A-74704DA2BE0C}"/>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4" name="Text Box 15">
          <a:extLst>
            <a:ext uri="{FF2B5EF4-FFF2-40B4-BE49-F238E27FC236}">
              <a16:creationId xmlns:a16="http://schemas.microsoft.com/office/drawing/2014/main" id="{6E1BF572-B3B1-492A-A465-663042A5C66C}"/>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5" name="Text Box 15">
          <a:extLst>
            <a:ext uri="{FF2B5EF4-FFF2-40B4-BE49-F238E27FC236}">
              <a16:creationId xmlns:a16="http://schemas.microsoft.com/office/drawing/2014/main" id="{DDE17E21-9DAC-4496-951F-0F58370A0B2D}"/>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6" name="Text Box 15">
          <a:extLst>
            <a:ext uri="{FF2B5EF4-FFF2-40B4-BE49-F238E27FC236}">
              <a16:creationId xmlns:a16="http://schemas.microsoft.com/office/drawing/2014/main" id="{7AD0F251-EA35-4DE7-8305-20DBA41A55BF}"/>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7" name="Text Box 15">
          <a:extLst>
            <a:ext uri="{FF2B5EF4-FFF2-40B4-BE49-F238E27FC236}">
              <a16:creationId xmlns:a16="http://schemas.microsoft.com/office/drawing/2014/main" id="{9AA79E66-B913-42DA-A953-13E8DC29C0F4}"/>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38" name="Text Box 15">
          <a:extLst>
            <a:ext uri="{FF2B5EF4-FFF2-40B4-BE49-F238E27FC236}">
              <a16:creationId xmlns:a16="http://schemas.microsoft.com/office/drawing/2014/main" id="{49732285-C64B-45D4-AA6C-5BAF84863FC8}"/>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39" name="Text Box 15">
          <a:extLst>
            <a:ext uri="{FF2B5EF4-FFF2-40B4-BE49-F238E27FC236}">
              <a16:creationId xmlns:a16="http://schemas.microsoft.com/office/drawing/2014/main" id="{82A53823-D6A8-4FF2-8865-F7FA54920183}"/>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40" name="Text Box 15">
          <a:extLst>
            <a:ext uri="{FF2B5EF4-FFF2-40B4-BE49-F238E27FC236}">
              <a16:creationId xmlns:a16="http://schemas.microsoft.com/office/drawing/2014/main" id="{D8DCCB40-A254-4B94-A05A-D113ABF75841}"/>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4241" name="Text Box 15">
          <a:extLst>
            <a:ext uri="{FF2B5EF4-FFF2-40B4-BE49-F238E27FC236}">
              <a16:creationId xmlns:a16="http://schemas.microsoft.com/office/drawing/2014/main" id="{875C8207-7782-4F3C-87AC-BB821D93E657}"/>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2" name="Text Box 15">
          <a:extLst>
            <a:ext uri="{FF2B5EF4-FFF2-40B4-BE49-F238E27FC236}">
              <a16:creationId xmlns:a16="http://schemas.microsoft.com/office/drawing/2014/main" id="{A498105F-0C79-48F4-B61E-B783B2D005EF}"/>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3" name="Text Box 15">
          <a:extLst>
            <a:ext uri="{FF2B5EF4-FFF2-40B4-BE49-F238E27FC236}">
              <a16:creationId xmlns:a16="http://schemas.microsoft.com/office/drawing/2014/main" id="{291CCEFE-6CF9-4843-A124-1489509CFC1D}"/>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4" name="Text Box 15">
          <a:extLst>
            <a:ext uri="{FF2B5EF4-FFF2-40B4-BE49-F238E27FC236}">
              <a16:creationId xmlns:a16="http://schemas.microsoft.com/office/drawing/2014/main" id="{5F3DBFB1-F89E-4E6D-83D2-AF45E3938014}"/>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5" name="Text Box 15">
          <a:extLst>
            <a:ext uri="{FF2B5EF4-FFF2-40B4-BE49-F238E27FC236}">
              <a16:creationId xmlns:a16="http://schemas.microsoft.com/office/drawing/2014/main" id="{A42D6D22-7E23-44D3-AE5E-F2BB14116B22}"/>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6" name="Text Box 15">
          <a:extLst>
            <a:ext uri="{FF2B5EF4-FFF2-40B4-BE49-F238E27FC236}">
              <a16:creationId xmlns:a16="http://schemas.microsoft.com/office/drawing/2014/main" id="{85C0C65C-D10E-424E-8EFB-1BBA55DCBD1C}"/>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4247" name="Text Box 15">
          <a:extLst>
            <a:ext uri="{FF2B5EF4-FFF2-40B4-BE49-F238E27FC236}">
              <a16:creationId xmlns:a16="http://schemas.microsoft.com/office/drawing/2014/main" id="{662EDD69-D378-4214-9412-6B5E0A82AF37}"/>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48" name="Text Box 15">
          <a:extLst>
            <a:ext uri="{FF2B5EF4-FFF2-40B4-BE49-F238E27FC236}">
              <a16:creationId xmlns:a16="http://schemas.microsoft.com/office/drawing/2014/main" id="{E3729DCE-CC09-4678-A648-DF997CF586C6}"/>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49" name="Text Box 15">
          <a:extLst>
            <a:ext uri="{FF2B5EF4-FFF2-40B4-BE49-F238E27FC236}">
              <a16:creationId xmlns:a16="http://schemas.microsoft.com/office/drawing/2014/main" id="{DC0A204B-79A2-4E8C-B6B2-3CF3D0BCAC8F}"/>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0" name="Text Box 15">
          <a:extLst>
            <a:ext uri="{FF2B5EF4-FFF2-40B4-BE49-F238E27FC236}">
              <a16:creationId xmlns:a16="http://schemas.microsoft.com/office/drawing/2014/main" id="{4964C1D3-EAA5-4476-95BC-D5AFDACC857F}"/>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1" name="Text Box 15">
          <a:extLst>
            <a:ext uri="{FF2B5EF4-FFF2-40B4-BE49-F238E27FC236}">
              <a16:creationId xmlns:a16="http://schemas.microsoft.com/office/drawing/2014/main" id="{D1E37E02-E883-4311-8802-D0351972A337}"/>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2" name="Text Box 15">
          <a:extLst>
            <a:ext uri="{FF2B5EF4-FFF2-40B4-BE49-F238E27FC236}">
              <a16:creationId xmlns:a16="http://schemas.microsoft.com/office/drawing/2014/main" id="{3723694E-BF95-4801-AF58-6FEF2B8DAC99}"/>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3" name="Text Box 15">
          <a:extLst>
            <a:ext uri="{FF2B5EF4-FFF2-40B4-BE49-F238E27FC236}">
              <a16:creationId xmlns:a16="http://schemas.microsoft.com/office/drawing/2014/main" id="{CCA4062D-2D21-44B1-9F7A-5D9ECEEEBC40}"/>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4" name="Text Box 15">
          <a:extLst>
            <a:ext uri="{FF2B5EF4-FFF2-40B4-BE49-F238E27FC236}">
              <a16:creationId xmlns:a16="http://schemas.microsoft.com/office/drawing/2014/main" id="{19CCCA0B-E773-45AB-9CCF-28FAB1C797E8}"/>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4255" name="Text Box 15">
          <a:extLst>
            <a:ext uri="{FF2B5EF4-FFF2-40B4-BE49-F238E27FC236}">
              <a16:creationId xmlns:a16="http://schemas.microsoft.com/office/drawing/2014/main" id="{B9CEDA3B-CA8E-44C4-BFA1-1B6B2A9C4B32}"/>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56" name="Text Box 15">
          <a:extLst>
            <a:ext uri="{FF2B5EF4-FFF2-40B4-BE49-F238E27FC236}">
              <a16:creationId xmlns:a16="http://schemas.microsoft.com/office/drawing/2014/main" id="{FDA963C6-BB8F-45AC-BD34-8118D326BFA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57" name="Text Box 15">
          <a:extLst>
            <a:ext uri="{FF2B5EF4-FFF2-40B4-BE49-F238E27FC236}">
              <a16:creationId xmlns:a16="http://schemas.microsoft.com/office/drawing/2014/main" id="{B13D0890-0D11-44C1-A4BB-51540CB3536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58" name="Text Box 15">
          <a:extLst>
            <a:ext uri="{FF2B5EF4-FFF2-40B4-BE49-F238E27FC236}">
              <a16:creationId xmlns:a16="http://schemas.microsoft.com/office/drawing/2014/main" id="{C8C6C6D7-1CFD-4E1A-9966-1F22AAC4FAC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59" name="Text Box 15">
          <a:extLst>
            <a:ext uri="{FF2B5EF4-FFF2-40B4-BE49-F238E27FC236}">
              <a16:creationId xmlns:a16="http://schemas.microsoft.com/office/drawing/2014/main" id="{F713D902-5C55-41AC-A8DB-03D38D25E7B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60" name="Text Box 15">
          <a:extLst>
            <a:ext uri="{FF2B5EF4-FFF2-40B4-BE49-F238E27FC236}">
              <a16:creationId xmlns:a16="http://schemas.microsoft.com/office/drawing/2014/main" id="{970BDA6F-9CE2-4750-9A79-BD052073E5A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61" name="Text Box 15">
          <a:extLst>
            <a:ext uri="{FF2B5EF4-FFF2-40B4-BE49-F238E27FC236}">
              <a16:creationId xmlns:a16="http://schemas.microsoft.com/office/drawing/2014/main" id="{5205676A-EAA4-4731-AD78-D93CC03F771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62" name="Text Box 15">
          <a:extLst>
            <a:ext uri="{FF2B5EF4-FFF2-40B4-BE49-F238E27FC236}">
              <a16:creationId xmlns:a16="http://schemas.microsoft.com/office/drawing/2014/main" id="{902666D5-1AB3-4E2C-B271-46B9233032E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63" name="Text Box 15">
          <a:extLst>
            <a:ext uri="{FF2B5EF4-FFF2-40B4-BE49-F238E27FC236}">
              <a16:creationId xmlns:a16="http://schemas.microsoft.com/office/drawing/2014/main" id="{18FCF34E-6FF9-4B41-848B-1BD77168940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4" name="Text Box 15">
          <a:extLst>
            <a:ext uri="{FF2B5EF4-FFF2-40B4-BE49-F238E27FC236}">
              <a16:creationId xmlns:a16="http://schemas.microsoft.com/office/drawing/2014/main" id="{649CB421-71E7-46CE-BB24-15C4C8FF539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5" name="Text Box 15">
          <a:extLst>
            <a:ext uri="{FF2B5EF4-FFF2-40B4-BE49-F238E27FC236}">
              <a16:creationId xmlns:a16="http://schemas.microsoft.com/office/drawing/2014/main" id="{61F379FC-34F4-4D75-AA3C-F12E0C02C55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6" name="Text Box 15">
          <a:extLst>
            <a:ext uri="{FF2B5EF4-FFF2-40B4-BE49-F238E27FC236}">
              <a16:creationId xmlns:a16="http://schemas.microsoft.com/office/drawing/2014/main" id="{40841964-D654-4BC7-9FA0-4376983486A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7" name="Text Box 15">
          <a:extLst>
            <a:ext uri="{FF2B5EF4-FFF2-40B4-BE49-F238E27FC236}">
              <a16:creationId xmlns:a16="http://schemas.microsoft.com/office/drawing/2014/main" id="{424365E2-C6F2-49A8-BB6E-F320024C12C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8" name="Text Box 15">
          <a:extLst>
            <a:ext uri="{FF2B5EF4-FFF2-40B4-BE49-F238E27FC236}">
              <a16:creationId xmlns:a16="http://schemas.microsoft.com/office/drawing/2014/main" id="{542CD537-0AB3-4F70-A456-57DDD69EB2D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69" name="Text Box 15">
          <a:extLst>
            <a:ext uri="{FF2B5EF4-FFF2-40B4-BE49-F238E27FC236}">
              <a16:creationId xmlns:a16="http://schemas.microsoft.com/office/drawing/2014/main" id="{5EABF5DA-E819-45D5-9FB9-C095325F439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70" name="Text Box 15">
          <a:extLst>
            <a:ext uri="{FF2B5EF4-FFF2-40B4-BE49-F238E27FC236}">
              <a16:creationId xmlns:a16="http://schemas.microsoft.com/office/drawing/2014/main" id="{9578A1C3-1EBA-49CE-A257-EAD8710ED02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271" name="Text Box 15">
          <a:extLst>
            <a:ext uri="{FF2B5EF4-FFF2-40B4-BE49-F238E27FC236}">
              <a16:creationId xmlns:a16="http://schemas.microsoft.com/office/drawing/2014/main" id="{306F617F-6454-48A1-8CB3-AE198C69B6E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2" name="Text Box 15">
          <a:extLst>
            <a:ext uri="{FF2B5EF4-FFF2-40B4-BE49-F238E27FC236}">
              <a16:creationId xmlns:a16="http://schemas.microsoft.com/office/drawing/2014/main" id="{C2CCE29F-8856-49F0-9634-AE7146291AF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3" name="Text Box 15">
          <a:extLst>
            <a:ext uri="{FF2B5EF4-FFF2-40B4-BE49-F238E27FC236}">
              <a16:creationId xmlns:a16="http://schemas.microsoft.com/office/drawing/2014/main" id="{82523D6F-42AD-4BE5-A3B2-8918BB3ED96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4" name="Text Box 15">
          <a:extLst>
            <a:ext uri="{FF2B5EF4-FFF2-40B4-BE49-F238E27FC236}">
              <a16:creationId xmlns:a16="http://schemas.microsoft.com/office/drawing/2014/main" id="{AF2B3F0A-FD8E-491A-8F87-A10652ABAC3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5" name="Text Box 15">
          <a:extLst>
            <a:ext uri="{FF2B5EF4-FFF2-40B4-BE49-F238E27FC236}">
              <a16:creationId xmlns:a16="http://schemas.microsoft.com/office/drawing/2014/main" id="{97D02924-C435-494E-AE2C-153FC2C649C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6" name="Text Box 15">
          <a:extLst>
            <a:ext uri="{FF2B5EF4-FFF2-40B4-BE49-F238E27FC236}">
              <a16:creationId xmlns:a16="http://schemas.microsoft.com/office/drawing/2014/main" id="{65114619-D603-49F8-9DF3-9A54DE32ACF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7" name="Text Box 15">
          <a:extLst>
            <a:ext uri="{FF2B5EF4-FFF2-40B4-BE49-F238E27FC236}">
              <a16:creationId xmlns:a16="http://schemas.microsoft.com/office/drawing/2014/main" id="{8A0B8E7F-80C8-48D7-92FF-C0F897ABD8D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8" name="Text Box 15">
          <a:extLst>
            <a:ext uri="{FF2B5EF4-FFF2-40B4-BE49-F238E27FC236}">
              <a16:creationId xmlns:a16="http://schemas.microsoft.com/office/drawing/2014/main" id="{170F79F0-8497-4DC5-ACB4-C6A9FBE71BB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79" name="Text Box 15">
          <a:extLst>
            <a:ext uri="{FF2B5EF4-FFF2-40B4-BE49-F238E27FC236}">
              <a16:creationId xmlns:a16="http://schemas.microsoft.com/office/drawing/2014/main" id="{F8D04B82-6426-47C4-9E9B-980CA280C81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0" name="Text Box 15">
          <a:extLst>
            <a:ext uri="{FF2B5EF4-FFF2-40B4-BE49-F238E27FC236}">
              <a16:creationId xmlns:a16="http://schemas.microsoft.com/office/drawing/2014/main" id="{3C9F78A2-6D43-4124-A1D8-7123F1D59AA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1" name="Text Box 15">
          <a:extLst>
            <a:ext uri="{FF2B5EF4-FFF2-40B4-BE49-F238E27FC236}">
              <a16:creationId xmlns:a16="http://schemas.microsoft.com/office/drawing/2014/main" id="{017A9F3A-E494-4E9B-9353-7E375833506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2" name="Text Box 15">
          <a:extLst>
            <a:ext uri="{FF2B5EF4-FFF2-40B4-BE49-F238E27FC236}">
              <a16:creationId xmlns:a16="http://schemas.microsoft.com/office/drawing/2014/main" id="{E5AA46D8-13D0-4438-B530-AAD4CE0C291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3" name="Text Box 15">
          <a:extLst>
            <a:ext uri="{FF2B5EF4-FFF2-40B4-BE49-F238E27FC236}">
              <a16:creationId xmlns:a16="http://schemas.microsoft.com/office/drawing/2014/main" id="{D10C2D8C-D3CC-4113-97F8-1A72C0FF51C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4" name="Text Box 15">
          <a:extLst>
            <a:ext uri="{FF2B5EF4-FFF2-40B4-BE49-F238E27FC236}">
              <a16:creationId xmlns:a16="http://schemas.microsoft.com/office/drawing/2014/main" id="{E72AA9F2-1D5F-4C7A-A9AA-44F10E0AB59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5" name="Text Box 15">
          <a:extLst>
            <a:ext uri="{FF2B5EF4-FFF2-40B4-BE49-F238E27FC236}">
              <a16:creationId xmlns:a16="http://schemas.microsoft.com/office/drawing/2014/main" id="{1D289B4A-EE10-4439-B981-D80EBE24D9D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6" name="Text Box 15">
          <a:extLst>
            <a:ext uri="{FF2B5EF4-FFF2-40B4-BE49-F238E27FC236}">
              <a16:creationId xmlns:a16="http://schemas.microsoft.com/office/drawing/2014/main" id="{C944E666-55E3-44CD-B836-2470BA03BE9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287" name="Text Box 15">
          <a:extLst>
            <a:ext uri="{FF2B5EF4-FFF2-40B4-BE49-F238E27FC236}">
              <a16:creationId xmlns:a16="http://schemas.microsoft.com/office/drawing/2014/main" id="{BD6A22DB-B66D-40A8-9D67-3B3878C8EF6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88" name="Text Box 15">
          <a:extLst>
            <a:ext uri="{FF2B5EF4-FFF2-40B4-BE49-F238E27FC236}">
              <a16:creationId xmlns:a16="http://schemas.microsoft.com/office/drawing/2014/main" id="{715417FE-A692-4D37-B593-4ED794AEE07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89" name="Text Box 15">
          <a:extLst>
            <a:ext uri="{FF2B5EF4-FFF2-40B4-BE49-F238E27FC236}">
              <a16:creationId xmlns:a16="http://schemas.microsoft.com/office/drawing/2014/main" id="{E9E2E3C7-3CAF-434A-ADDC-67E5808A47A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0" name="Text Box 15">
          <a:extLst>
            <a:ext uri="{FF2B5EF4-FFF2-40B4-BE49-F238E27FC236}">
              <a16:creationId xmlns:a16="http://schemas.microsoft.com/office/drawing/2014/main" id="{74DEE1AC-F5B4-4CB8-A044-CB49B6BC99F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1" name="Text Box 15">
          <a:extLst>
            <a:ext uri="{FF2B5EF4-FFF2-40B4-BE49-F238E27FC236}">
              <a16:creationId xmlns:a16="http://schemas.microsoft.com/office/drawing/2014/main" id="{9767741E-5C77-4312-9F99-9EFE0068450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2" name="Text Box 15">
          <a:extLst>
            <a:ext uri="{FF2B5EF4-FFF2-40B4-BE49-F238E27FC236}">
              <a16:creationId xmlns:a16="http://schemas.microsoft.com/office/drawing/2014/main" id="{0D818B11-F8B6-4C77-BCC5-AE476CB14A7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3" name="Text Box 15">
          <a:extLst>
            <a:ext uri="{FF2B5EF4-FFF2-40B4-BE49-F238E27FC236}">
              <a16:creationId xmlns:a16="http://schemas.microsoft.com/office/drawing/2014/main" id="{533631BB-6E57-45B6-9991-5D08F88BF34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294" name="Text Box 15">
          <a:extLst>
            <a:ext uri="{FF2B5EF4-FFF2-40B4-BE49-F238E27FC236}">
              <a16:creationId xmlns:a16="http://schemas.microsoft.com/office/drawing/2014/main" id="{4FD79297-9C78-469C-814B-E4612752D98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5" name="Text Box 15">
          <a:extLst>
            <a:ext uri="{FF2B5EF4-FFF2-40B4-BE49-F238E27FC236}">
              <a16:creationId xmlns:a16="http://schemas.microsoft.com/office/drawing/2014/main" id="{537C7BF2-CDE7-496D-B74B-582F748A011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6" name="Text Box 15">
          <a:extLst>
            <a:ext uri="{FF2B5EF4-FFF2-40B4-BE49-F238E27FC236}">
              <a16:creationId xmlns:a16="http://schemas.microsoft.com/office/drawing/2014/main" id="{5BF31094-2170-4BD4-A586-6254943A218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7" name="Text Box 15">
          <a:extLst>
            <a:ext uri="{FF2B5EF4-FFF2-40B4-BE49-F238E27FC236}">
              <a16:creationId xmlns:a16="http://schemas.microsoft.com/office/drawing/2014/main" id="{2EAD9794-009B-400A-990A-4E303B0486F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8" name="Text Box 15">
          <a:extLst>
            <a:ext uri="{FF2B5EF4-FFF2-40B4-BE49-F238E27FC236}">
              <a16:creationId xmlns:a16="http://schemas.microsoft.com/office/drawing/2014/main" id="{3580FC2A-F41D-47F0-A1B5-4BA6C2543C9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299" name="Text Box 15">
          <a:extLst>
            <a:ext uri="{FF2B5EF4-FFF2-40B4-BE49-F238E27FC236}">
              <a16:creationId xmlns:a16="http://schemas.microsoft.com/office/drawing/2014/main" id="{68058E90-EA57-43EB-A4D7-F599B136E11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300" name="Text Box 15">
          <a:extLst>
            <a:ext uri="{FF2B5EF4-FFF2-40B4-BE49-F238E27FC236}">
              <a16:creationId xmlns:a16="http://schemas.microsoft.com/office/drawing/2014/main" id="{565C3343-B4DC-4D53-A0B8-790D5C8E808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301" name="Text Box 15">
          <a:extLst>
            <a:ext uri="{FF2B5EF4-FFF2-40B4-BE49-F238E27FC236}">
              <a16:creationId xmlns:a16="http://schemas.microsoft.com/office/drawing/2014/main" id="{7011F9FD-3374-40AF-A939-C737589A61E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302" name="Text Box 15">
          <a:extLst>
            <a:ext uri="{FF2B5EF4-FFF2-40B4-BE49-F238E27FC236}">
              <a16:creationId xmlns:a16="http://schemas.microsoft.com/office/drawing/2014/main" id="{E69AAE1A-EB46-4D7B-BCA0-DF91B8014B3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3" name="Text Box 15">
          <a:extLst>
            <a:ext uri="{FF2B5EF4-FFF2-40B4-BE49-F238E27FC236}">
              <a16:creationId xmlns:a16="http://schemas.microsoft.com/office/drawing/2014/main" id="{5063EBEB-A5DC-42D6-A56A-0BA17F40048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4" name="Text Box 15">
          <a:extLst>
            <a:ext uri="{FF2B5EF4-FFF2-40B4-BE49-F238E27FC236}">
              <a16:creationId xmlns:a16="http://schemas.microsoft.com/office/drawing/2014/main" id="{22693BD1-BFC2-497C-89E4-E525D9C7911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5" name="Text Box 15">
          <a:extLst>
            <a:ext uri="{FF2B5EF4-FFF2-40B4-BE49-F238E27FC236}">
              <a16:creationId xmlns:a16="http://schemas.microsoft.com/office/drawing/2014/main" id="{5E3576FA-8396-41D6-9B77-E658ACCC51C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6" name="Text Box 15">
          <a:extLst>
            <a:ext uri="{FF2B5EF4-FFF2-40B4-BE49-F238E27FC236}">
              <a16:creationId xmlns:a16="http://schemas.microsoft.com/office/drawing/2014/main" id="{FF06214D-9406-4420-ABE3-1140C3ADA27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4307" name="Text Box 15">
          <a:extLst>
            <a:ext uri="{FF2B5EF4-FFF2-40B4-BE49-F238E27FC236}">
              <a16:creationId xmlns:a16="http://schemas.microsoft.com/office/drawing/2014/main" id="{C5696FD3-3DAA-44FA-946C-40B74920F36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08" name="Text Box 15">
          <a:extLst>
            <a:ext uri="{FF2B5EF4-FFF2-40B4-BE49-F238E27FC236}">
              <a16:creationId xmlns:a16="http://schemas.microsoft.com/office/drawing/2014/main" id="{48934BDD-2779-480F-BC45-627EEF972BA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09" name="Text Box 15">
          <a:extLst>
            <a:ext uri="{FF2B5EF4-FFF2-40B4-BE49-F238E27FC236}">
              <a16:creationId xmlns:a16="http://schemas.microsoft.com/office/drawing/2014/main" id="{1597CEB1-A027-4DA9-BF59-B551045ADBF6}"/>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0" name="Text Box 15">
          <a:extLst>
            <a:ext uri="{FF2B5EF4-FFF2-40B4-BE49-F238E27FC236}">
              <a16:creationId xmlns:a16="http://schemas.microsoft.com/office/drawing/2014/main" id="{5913DBA2-28A6-45A1-BE6E-2DEE7C9A28C7}"/>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1" name="Text Box 15">
          <a:extLst>
            <a:ext uri="{FF2B5EF4-FFF2-40B4-BE49-F238E27FC236}">
              <a16:creationId xmlns:a16="http://schemas.microsoft.com/office/drawing/2014/main" id="{27E6FA63-09DB-4A9D-BD92-473D8D6B4C2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2" name="Text Box 15">
          <a:extLst>
            <a:ext uri="{FF2B5EF4-FFF2-40B4-BE49-F238E27FC236}">
              <a16:creationId xmlns:a16="http://schemas.microsoft.com/office/drawing/2014/main" id="{8231779D-123F-46CA-995D-DFB942BBE6AF}"/>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3" name="Text Box 15">
          <a:extLst>
            <a:ext uri="{FF2B5EF4-FFF2-40B4-BE49-F238E27FC236}">
              <a16:creationId xmlns:a16="http://schemas.microsoft.com/office/drawing/2014/main" id="{60798BDA-07E2-4EA2-B77C-956AE6BB4A2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4" name="Text Box 15">
          <a:extLst>
            <a:ext uri="{FF2B5EF4-FFF2-40B4-BE49-F238E27FC236}">
              <a16:creationId xmlns:a16="http://schemas.microsoft.com/office/drawing/2014/main" id="{36964F07-F5A8-4373-BD3A-10A0C0842B1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15" name="Text Box 15">
          <a:extLst>
            <a:ext uri="{FF2B5EF4-FFF2-40B4-BE49-F238E27FC236}">
              <a16:creationId xmlns:a16="http://schemas.microsoft.com/office/drawing/2014/main" id="{08551530-75D0-4240-8F17-9C0A1D9BD01D}"/>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16" name="Text Box 15">
          <a:extLst>
            <a:ext uri="{FF2B5EF4-FFF2-40B4-BE49-F238E27FC236}">
              <a16:creationId xmlns:a16="http://schemas.microsoft.com/office/drawing/2014/main" id="{D68ECEF1-C85B-4F47-B9FE-C25E211B176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17" name="Text Box 15">
          <a:extLst>
            <a:ext uri="{FF2B5EF4-FFF2-40B4-BE49-F238E27FC236}">
              <a16:creationId xmlns:a16="http://schemas.microsoft.com/office/drawing/2014/main" id="{CB840063-EDE4-4EF0-92F3-74B52D7961CD}"/>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18" name="Text Box 15">
          <a:extLst>
            <a:ext uri="{FF2B5EF4-FFF2-40B4-BE49-F238E27FC236}">
              <a16:creationId xmlns:a16="http://schemas.microsoft.com/office/drawing/2014/main" id="{26BDE129-3CC9-44BE-9F3C-B69F79C9949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19" name="Text Box 15">
          <a:extLst>
            <a:ext uri="{FF2B5EF4-FFF2-40B4-BE49-F238E27FC236}">
              <a16:creationId xmlns:a16="http://schemas.microsoft.com/office/drawing/2014/main" id="{600E72F7-C7C0-4923-952B-4052B779B9FF}"/>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20" name="Text Box 15">
          <a:extLst>
            <a:ext uri="{FF2B5EF4-FFF2-40B4-BE49-F238E27FC236}">
              <a16:creationId xmlns:a16="http://schemas.microsoft.com/office/drawing/2014/main" id="{3630625A-AA09-4422-9DAD-27BAF25511FE}"/>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21" name="Text Box 15">
          <a:extLst>
            <a:ext uri="{FF2B5EF4-FFF2-40B4-BE49-F238E27FC236}">
              <a16:creationId xmlns:a16="http://schemas.microsoft.com/office/drawing/2014/main" id="{702DAE83-6075-484B-AB4D-E5C2C1C0EA55}"/>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22" name="Text Box 15">
          <a:extLst>
            <a:ext uri="{FF2B5EF4-FFF2-40B4-BE49-F238E27FC236}">
              <a16:creationId xmlns:a16="http://schemas.microsoft.com/office/drawing/2014/main" id="{26BD342E-8851-4531-9C3A-61D4D17704A1}"/>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23" name="Text Box 15">
          <a:extLst>
            <a:ext uri="{FF2B5EF4-FFF2-40B4-BE49-F238E27FC236}">
              <a16:creationId xmlns:a16="http://schemas.microsoft.com/office/drawing/2014/main" id="{E1352A8F-126C-4230-BF87-B0CD7638F89E}"/>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4" name="Text Box 15">
          <a:extLst>
            <a:ext uri="{FF2B5EF4-FFF2-40B4-BE49-F238E27FC236}">
              <a16:creationId xmlns:a16="http://schemas.microsoft.com/office/drawing/2014/main" id="{585C3696-0964-4E86-B9D6-2D5D1ECD6259}"/>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5" name="Text Box 15">
          <a:extLst>
            <a:ext uri="{FF2B5EF4-FFF2-40B4-BE49-F238E27FC236}">
              <a16:creationId xmlns:a16="http://schemas.microsoft.com/office/drawing/2014/main" id="{CA61E8FE-332E-4E5B-9366-4F87A44729F2}"/>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6" name="Text Box 15">
          <a:extLst>
            <a:ext uri="{FF2B5EF4-FFF2-40B4-BE49-F238E27FC236}">
              <a16:creationId xmlns:a16="http://schemas.microsoft.com/office/drawing/2014/main" id="{4F966DCF-A756-4226-B5C2-559361B9592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7" name="Text Box 15">
          <a:extLst>
            <a:ext uri="{FF2B5EF4-FFF2-40B4-BE49-F238E27FC236}">
              <a16:creationId xmlns:a16="http://schemas.microsoft.com/office/drawing/2014/main" id="{0406EEF7-7B07-424F-8EF2-0500C0343F63}"/>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8" name="Text Box 15">
          <a:extLst>
            <a:ext uri="{FF2B5EF4-FFF2-40B4-BE49-F238E27FC236}">
              <a16:creationId xmlns:a16="http://schemas.microsoft.com/office/drawing/2014/main" id="{4EE68677-79E0-420D-A807-86806D403EA8}"/>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29" name="Text Box 15">
          <a:extLst>
            <a:ext uri="{FF2B5EF4-FFF2-40B4-BE49-F238E27FC236}">
              <a16:creationId xmlns:a16="http://schemas.microsoft.com/office/drawing/2014/main" id="{34C5F2B7-30E5-4235-80EC-AD1CC29978C3}"/>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30" name="Text Box 15">
          <a:extLst>
            <a:ext uri="{FF2B5EF4-FFF2-40B4-BE49-F238E27FC236}">
              <a16:creationId xmlns:a16="http://schemas.microsoft.com/office/drawing/2014/main" id="{1915A49B-66C2-446F-AB8E-5190FD00676C}"/>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7871"/>
    <xdr:sp macro="" textlink="">
      <xdr:nvSpPr>
        <xdr:cNvPr id="4331" name="Text Box 15">
          <a:extLst>
            <a:ext uri="{FF2B5EF4-FFF2-40B4-BE49-F238E27FC236}">
              <a16:creationId xmlns:a16="http://schemas.microsoft.com/office/drawing/2014/main" id="{789CF884-CE12-46BB-BB94-B57C5886D389}"/>
            </a:ext>
          </a:extLst>
        </xdr:cNvPr>
        <xdr:cNvSpPr txBox="1">
          <a:spLocks noChangeArrowheads="1"/>
        </xdr:cNvSpPr>
      </xdr:nvSpPr>
      <xdr:spPr bwMode="auto">
        <a:xfrm>
          <a:off x="1933575" y="703040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2" name="Text Box 15">
          <a:extLst>
            <a:ext uri="{FF2B5EF4-FFF2-40B4-BE49-F238E27FC236}">
              <a16:creationId xmlns:a16="http://schemas.microsoft.com/office/drawing/2014/main" id="{F38A6346-9BE9-4FF9-9CD5-47914D1FD5A3}"/>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3" name="Text Box 15">
          <a:extLst>
            <a:ext uri="{FF2B5EF4-FFF2-40B4-BE49-F238E27FC236}">
              <a16:creationId xmlns:a16="http://schemas.microsoft.com/office/drawing/2014/main" id="{5629D2BE-25C1-49C2-A1C5-DF9004B4A19D}"/>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4" name="Text Box 15">
          <a:extLst>
            <a:ext uri="{FF2B5EF4-FFF2-40B4-BE49-F238E27FC236}">
              <a16:creationId xmlns:a16="http://schemas.microsoft.com/office/drawing/2014/main" id="{92DDE386-5056-4812-970E-0E80D36CCE4B}"/>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5" name="Text Box 15">
          <a:extLst>
            <a:ext uri="{FF2B5EF4-FFF2-40B4-BE49-F238E27FC236}">
              <a16:creationId xmlns:a16="http://schemas.microsoft.com/office/drawing/2014/main" id="{255E0E25-3FAE-4A5A-BFB5-D9EAFAA13D9F}"/>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6" name="Text Box 15">
          <a:extLst>
            <a:ext uri="{FF2B5EF4-FFF2-40B4-BE49-F238E27FC236}">
              <a16:creationId xmlns:a16="http://schemas.microsoft.com/office/drawing/2014/main" id="{DA4F83FE-0F17-492F-AC33-2D5DF431E18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7" name="Text Box 15">
          <a:extLst>
            <a:ext uri="{FF2B5EF4-FFF2-40B4-BE49-F238E27FC236}">
              <a16:creationId xmlns:a16="http://schemas.microsoft.com/office/drawing/2014/main" id="{C70BC4D4-A7E9-43E0-B09F-77936330C308}"/>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8" name="Text Box 15">
          <a:extLst>
            <a:ext uri="{FF2B5EF4-FFF2-40B4-BE49-F238E27FC236}">
              <a16:creationId xmlns:a16="http://schemas.microsoft.com/office/drawing/2014/main" id="{BB40B3FB-DBAB-4072-842B-8BD99A876B50}"/>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332</xdr:row>
      <xdr:rowOff>0</xdr:rowOff>
    </xdr:from>
    <xdr:ext cx="95250" cy="295275"/>
    <xdr:sp macro="" textlink="">
      <xdr:nvSpPr>
        <xdr:cNvPr id="4339" name="Text Box 15">
          <a:extLst>
            <a:ext uri="{FF2B5EF4-FFF2-40B4-BE49-F238E27FC236}">
              <a16:creationId xmlns:a16="http://schemas.microsoft.com/office/drawing/2014/main" id="{A1985F9A-F535-4F44-9E6C-F8A255225E6A}"/>
            </a:ext>
          </a:extLst>
        </xdr:cNvPr>
        <xdr:cNvSpPr txBox="1">
          <a:spLocks noChangeArrowheads="1"/>
        </xdr:cNvSpPr>
      </xdr:nvSpPr>
      <xdr:spPr bwMode="auto">
        <a:xfrm>
          <a:off x="1933575" y="703040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0" name="Text Box 15">
          <a:extLst>
            <a:ext uri="{FF2B5EF4-FFF2-40B4-BE49-F238E27FC236}">
              <a16:creationId xmlns:a16="http://schemas.microsoft.com/office/drawing/2014/main" id="{C4D3FC32-8844-42DE-9FC2-0C3F15B07270}"/>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1" name="Text Box 15">
          <a:extLst>
            <a:ext uri="{FF2B5EF4-FFF2-40B4-BE49-F238E27FC236}">
              <a16:creationId xmlns:a16="http://schemas.microsoft.com/office/drawing/2014/main" id="{44BA1BCC-3C3E-4C8F-A244-FE4BA4FA310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2" name="Text Box 15">
          <a:extLst>
            <a:ext uri="{FF2B5EF4-FFF2-40B4-BE49-F238E27FC236}">
              <a16:creationId xmlns:a16="http://schemas.microsoft.com/office/drawing/2014/main" id="{B9083B71-431A-4EF3-A037-409250EFD80C}"/>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3" name="Text Box 15">
          <a:extLst>
            <a:ext uri="{FF2B5EF4-FFF2-40B4-BE49-F238E27FC236}">
              <a16:creationId xmlns:a16="http://schemas.microsoft.com/office/drawing/2014/main" id="{4EAA1267-0DBA-47F4-A48E-7EDDF108CF27}"/>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4" name="Text Box 15">
          <a:extLst>
            <a:ext uri="{FF2B5EF4-FFF2-40B4-BE49-F238E27FC236}">
              <a16:creationId xmlns:a16="http://schemas.microsoft.com/office/drawing/2014/main" id="{583F857D-93CA-4154-ABA6-9F6FC7BC48E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5" name="Text Box 15">
          <a:extLst>
            <a:ext uri="{FF2B5EF4-FFF2-40B4-BE49-F238E27FC236}">
              <a16:creationId xmlns:a16="http://schemas.microsoft.com/office/drawing/2014/main" id="{4109675D-5A52-4878-B1D1-11AF7FD9945D}"/>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6" name="Text Box 15">
          <a:extLst>
            <a:ext uri="{FF2B5EF4-FFF2-40B4-BE49-F238E27FC236}">
              <a16:creationId xmlns:a16="http://schemas.microsoft.com/office/drawing/2014/main" id="{65E26C3C-434C-4D12-BDF7-18C1CA3FB6EE}"/>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347" name="Text Box 15">
          <a:extLst>
            <a:ext uri="{FF2B5EF4-FFF2-40B4-BE49-F238E27FC236}">
              <a16:creationId xmlns:a16="http://schemas.microsoft.com/office/drawing/2014/main" id="{5A671E75-EE97-48F9-985C-0F1139AB289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48" name="Text Box 15">
          <a:extLst>
            <a:ext uri="{FF2B5EF4-FFF2-40B4-BE49-F238E27FC236}">
              <a16:creationId xmlns:a16="http://schemas.microsoft.com/office/drawing/2014/main" id="{0D59503A-F97F-4730-8944-A6E1EBC184B8}"/>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49" name="Text Box 15">
          <a:extLst>
            <a:ext uri="{FF2B5EF4-FFF2-40B4-BE49-F238E27FC236}">
              <a16:creationId xmlns:a16="http://schemas.microsoft.com/office/drawing/2014/main" id="{F05826E8-DB9E-4285-9779-E8940742E87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0" name="Text Box 15">
          <a:extLst>
            <a:ext uri="{FF2B5EF4-FFF2-40B4-BE49-F238E27FC236}">
              <a16:creationId xmlns:a16="http://schemas.microsoft.com/office/drawing/2014/main" id="{7EDCA87A-102F-4E9F-A61B-477310E18734}"/>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1" name="Text Box 15">
          <a:extLst>
            <a:ext uri="{FF2B5EF4-FFF2-40B4-BE49-F238E27FC236}">
              <a16:creationId xmlns:a16="http://schemas.microsoft.com/office/drawing/2014/main" id="{9C69451A-7175-4F7A-B630-9E5433938088}"/>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2" name="Text Box 15">
          <a:extLst>
            <a:ext uri="{FF2B5EF4-FFF2-40B4-BE49-F238E27FC236}">
              <a16:creationId xmlns:a16="http://schemas.microsoft.com/office/drawing/2014/main" id="{02DC7E28-573C-4372-B833-5995800B4B6E}"/>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3" name="Text Box 15">
          <a:extLst>
            <a:ext uri="{FF2B5EF4-FFF2-40B4-BE49-F238E27FC236}">
              <a16:creationId xmlns:a16="http://schemas.microsoft.com/office/drawing/2014/main" id="{D483CCAC-55D0-4A35-8D54-6F0BC07CE65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4" name="Text Box 15">
          <a:extLst>
            <a:ext uri="{FF2B5EF4-FFF2-40B4-BE49-F238E27FC236}">
              <a16:creationId xmlns:a16="http://schemas.microsoft.com/office/drawing/2014/main" id="{B540D822-C942-4D69-9EB1-E6E0967C43FF}"/>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355" name="Text Box 15">
          <a:extLst>
            <a:ext uri="{FF2B5EF4-FFF2-40B4-BE49-F238E27FC236}">
              <a16:creationId xmlns:a16="http://schemas.microsoft.com/office/drawing/2014/main" id="{05122DA4-EF5F-4C3B-98E5-2FEA090F12EE}"/>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56" name="Text Box 15">
          <a:extLst>
            <a:ext uri="{FF2B5EF4-FFF2-40B4-BE49-F238E27FC236}">
              <a16:creationId xmlns:a16="http://schemas.microsoft.com/office/drawing/2014/main" id="{C74BAF57-70A1-4DEA-B2D0-B51B3F221905}"/>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57" name="Text Box 15">
          <a:extLst>
            <a:ext uri="{FF2B5EF4-FFF2-40B4-BE49-F238E27FC236}">
              <a16:creationId xmlns:a16="http://schemas.microsoft.com/office/drawing/2014/main" id="{D05FDAD6-C86B-4C26-892F-3FC95F1C27A8}"/>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58" name="Text Box 15">
          <a:extLst>
            <a:ext uri="{FF2B5EF4-FFF2-40B4-BE49-F238E27FC236}">
              <a16:creationId xmlns:a16="http://schemas.microsoft.com/office/drawing/2014/main" id="{37DE10A3-8CC3-43E7-840F-53E9D519DF36}"/>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59" name="Text Box 15">
          <a:extLst>
            <a:ext uri="{FF2B5EF4-FFF2-40B4-BE49-F238E27FC236}">
              <a16:creationId xmlns:a16="http://schemas.microsoft.com/office/drawing/2014/main" id="{9D34356A-3C7C-4F6E-9640-AE656ECC9632}"/>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60" name="Text Box 15">
          <a:extLst>
            <a:ext uri="{FF2B5EF4-FFF2-40B4-BE49-F238E27FC236}">
              <a16:creationId xmlns:a16="http://schemas.microsoft.com/office/drawing/2014/main" id="{7FE9B735-E01C-4F3C-8FE0-6D6B31995396}"/>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61" name="Text Box 15">
          <a:extLst>
            <a:ext uri="{FF2B5EF4-FFF2-40B4-BE49-F238E27FC236}">
              <a16:creationId xmlns:a16="http://schemas.microsoft.com/office/drawing/2014/main" id="{E9DCF8DA-6223-4345-B01C-E89322FA3F3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62" name="Text Box 15">
          <a:extLst>
            <a:ext uri="{FF2B5EF4-FFF2-40B4-BE49-F238E27FC236}">
              <a16:creationId xmlns:a16="http://schemas.microsoft.com/office/drawing/2014/main" id="{B35F0ECF-C464-4EF4-A52B-9E8044E3BF61}"/>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363" name="Text Box 15">
          <a:extLst>
            <a:ext uri="{FF2B5EF4-FFF2-40B4-BE49-F238E27FC236}">
              <a16:creationId xmlns:a16="http://schemas.microsoft.com/office/drawing/2014/main" id="{B3A7C2D9-F830-4CB4-BE57-86FA0E8B63AB}"/>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4" name="Text Box 15">
          <a:extLst>
            <a:ext uri="{FF2B5EF4-FFF2-40B4-BE49-F238E27FC236}">
              <a16:creationId xmlns:a16="http://schemas.microsoft.com/office/drawing/2014/main" id="{EE5F4CC4-B14B-471D-AB81-BE427190E669}"/>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5" name="Text Box 15">
          <a:extLst>
            <a:ext uri="{FF2B5EF4-FFF2-40B4-BE49-F238E27FC236}">
              <a16:creationId xmlns:a16="http://schemas.microsoft.com/office/drawing/2014/main" id="{EF9706C5-1FB3-4152-98FC-81B6B5AC355D}"/>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6" name="Text Box 15">
          <a:extLst>
            <a:ext uri="{FF2B5EF4-FFF2-40B4-BE49-F238E27FC236}">
              <a16:creationId xmlns:a16="http://schemas.microsoft.com/office/drawing/2014/main" id="{EAD7F298-3929-41F6-8384-9A0C8F9DAB37}"/>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7" name="Text Box 15">
          <a:extLst>
            <a:ext uri="{FF2B5EF4-FFF2-40B4-BE49-F238E27FC236}">
              <a16:creationId xmlns:a16="http://schemas.microsoft.com/office/drawing/2014/main" id="{CE017A74-9B02-4F86-9B8A-D4AA9098DB91}"/>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8" name="Text Box 15">
          <a:extLst>
            <a:ext uri="{FF2B5EF4-FFF2-40B4-BE49-F238E27FC236}">
              <a16:creationId xmlns:a16="http://schemas.microsoft.com/office/drawing/2014/main" id="{AE37ABF5-6AFE-4E70-BD5B-F49411A0F8BA}"/>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69" name="Text Box 15">
          <a:extLst>
            <a:ext uri="{FF2B5EF4-FFF2-40B4-BE49-F238E27FC236}">
              <a16:creationId xmlns:a16="http://schemas.microsoft.com/office/drawing/2014/main" id="{C73AF7C1-006D-4BE3-B26A-57C04FD5A9C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70" name="Text Box 15">
          <a:extLst>
            <a:ext uri="{FF2B5EF4-FFF2-40B4-BE49-F238E27FC236}">
              <a16:creationId xmlns:a16="http://schemas.microsoft.com/office/drawing/2014/main" id="{7921F841-A812-4597-8BA5-2E252C15ECAB}"/>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4371" name="Text Box 15">
          <a:extLst>
            <a:ext uri="{FF2B5EF4-FFF2-40B4-BE49-F238E27FC236}">
              <a16:creationId xmlns:a16="http://schemas.microsoft.com/office/drawing/2014/main" id="{5E03F9D3-23E3-4B2A-93C5-5B77AB423202}"/>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2" name="Text Box 15">
          <a:extLst>
            <a:ext uri="{FF2B5EF4-FFF2-40B4-BE49-F238E27FC236}">
              <a16:creationId xmlns:a16="http://schemas.microsoft.com/office/drawing/2014/main" id="{ABC4871C-C94F-4415-BD86-3C7C6689DC0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3" name="Text Box 15">
          <a:extLst>
            <a:ext uri="{FF2B5EF4-FFF2-40B4-BE49-F238E27FC236}">
              <a16:creationId xmlns:a16="http://schemas.microsoft.com/office/drawing/2014/main" id="{AC05F4FD-3F33-4B7F-96E8-E019649C693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4" name="Text Box 15">
          <a:extLst>
            <a:ext uri="{FF2B5EF4-FFF2-40B4-BE49-F238E27FC236}">
              <a16:creationId xmlns:a16="http://schemas.microsoft.com/office/drawing/2014/main" id="{0BEFFC02-0B81-4555-9960-704ADA792A9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5" name="Text Box 15">
          <a:extLst>
            <a:ext uri="{FF2B5EF4-FFF2-40B4-BE49-F238E27FC236}">
              <a16:creationId xmlns:a16="http://schemas.microsoft.com/office/drawing/2014/main" id="{60BE3978-138B-4DEA-8ED4-00B0E91790B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6" name="Text Box 15">
          <a:extLst>
            <a:ext uri="{FF2B5EF4-FFF2-40B4-BE49-F238E27FC236}">
              <a16:creationId xmlns:a16="http://schemas.microsoft.com/office/drawing/2014/main" id="{F612FDA4-6826-4799-BA23-B4877154033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7" name="Text Box 15">
          <a:extLst>
            <a:ext uri="{FF2B5EF4-FFF2-40B4-BE49-F238E27FC236}">
              <a16:creationId xmlns:a16="http://schemas.microsoft.com/office/drawing/2014/main" id="{0F369F93-919F-4C48-B3E0-5F67A6415D63}"/>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8" name="Text Box 15">
          <a:extLst>
            <a:ext uri="{FF2B5EF4-FFF2-40B4-BE49-F238E27FC236}">
              <a16:creationId xmlns:a16="http://schemas.microsoft.com/office/drawing/2014/main" id="{0CA27182-D991-4B12-A4FD-694E8BA93983}"/>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379" name="Text Box 15">
          <a:extLst>
            <a:ext uri="{FF2B5EF4-FFF2-40B4-BE49-F238E27FC236}">
              <a16:creationId xmlns:a16="http://schemas.microsoft.com/office/drawing/2014/main" id="{50A6B50D-BD5A-4E55-A5CF-E5E7C74E6E6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0" name="Text Box 15">
          <a:extLst>
            <a:ext uri="{FF2B5EF4-FFF2-40B4-BE49-F238E27FC236}">
              <a16:creationId xmlns:a16="http://schemas.microsoft.com/office/drawing/2014/main" id="{5EBA9DA6-1AD5-4DC4-8772-A1C33504F8A0}"/>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1" name="Text Box 15">
          <a:extLst>
            <a:ext uri="{FF2B5EF4-FFF2-40B4-BE49-F238E27FC236}">
              <a16:creationId xmlns:a16="http://schemas.microsoft.com/office/drawing/2014/main" id="{01836D7F-E726-471D-BD8D-FD946451F0C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2" name="Text Box 15">
          <a:extLst>
            <a:ext uri="{FF2B5EF4-FFF2-40B4-BE49-F238E27FC236}">
              <a16:creationId xmlns:a16="http://schemas.microsoft.com/office/drawing/2014/main" id="{9E60C4A7-B848-4B26-BE4D-57E7F0B85567}"/>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3" name="Text Box 15">
          <a:extLst>
            <a:ext uri="{FF2B5EF4-FFF2-40B4-BE49-F238E27FC236}">
              <a16:creationId xmlns:a16="http://schemas.microsoft.com/office/drawing/2014/main" id="{916606C5-6880-43A2-83C2-1BF41769FD17}"/>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4" name="Text Box 15">
          <a:extLst>
            <a:ext uri="{FF2B5EF4-FFF2-40B4-BE49-F238E27FC236}">
              <a16:creationId xmlns:a16="http://schemas.microsoft.com/office/drawing/2014/main" id="{B4285383-3D54-4A2C-B17D-91DD4A6DDDD2}"/>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5" name="Text Box 15">
          <a:extLst>
            <a:ext uri="{FF2B5EF4-FFF2-40B4-BE49-F238E27FC236}">
              <a16:creationId xmlns:a16="http://schemas.microsoft.com/office/drawing/2014/main" id="{EEDEEAA2-4419-4BCB-9B13-30747358C33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6" name="Text Box 15">
          <a:extLst>
            <a:ext uri="{FF2B5EF4-FFF2-40B4-BE49-F238E27FC236}">
              <a16:creationId xmlns:a16="http://schemas.microsoft.com/office/drawing/2014/main" id="{8DC9D42A-DA70-495F-96D6-7BD5501CFB99}"/>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4387" name="Text Box 15">
          <a:extLst>
            <a:ext uri="{FF2B5EF4-FFF2-40B4-BE49-F238E27FC236}">
              <a16:creationId xmlns:a16="http://schemas.microsoft.com/office/drawing/2014/main" id="{50AE1D69-985C-4593-8B59-FF6A72FD2115}"/>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88" name="Text Box 15">
          <a:extLst>
            <a:ext uri="{FF2B5EF4-FFF2-40B4-BE49-F238E27FC236}">
              <a16:creationId xmlns:a16="http://schemas.microsoft.com/office/drawing/2014/main" id="{03EB2A85-5D75-4EA0-960A-5BB1FDFA58EC}"/>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89" name="Text Box 15">
          <a:extLst>
            <a:ext uri="{FF2B5EF4-FFF2-40B4-BE49-F238E27FC236}">
              <a16:creationId xmlns:a16="http://schemas.microsoft.com/office/drawing/2014/main" id="{B8B22759-CBC7-431B-A41C-D7129A0B98A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0" name="Text Box 15">
          <a:extLst>
            <a:ext uri="{FF2B5EF4-FFF2-40B4-BE49-F238E27FC236}">
              <a16:creationId xmlns:a16="http://schemas.microsoft.com/office/drawing/2014/main" id="{F7301DB7-9C66-48A3-91FE-93E3269E0B57}"/>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1" name="Text Box 15">
          <a:extLst>
            <a:ext uri="{FF2B5EF4-FFF2-40B4-BE49-F238E27FC236}">
              <a16:creationId xmlns:a16="http://schemas.microsoft.com/office/drawing/2014/main" id="{2BCBFCB4-9DC3-4759-9766-6F764F15A94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2" name="Text Box 15">
          <a:extLst>
            <a:ext uri="{FF2B5EF4-FFF2-40B4-BE49-F238E27FC236}">
              <a16:creationId xmlns:a16="http://schemas.microsoft.com/office/drawing/2014/main" id="{871EAE4A-D1DC-478F-8DF5-9614BDEA2A5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3" name="Text Box 15">
          <a:extLst>
            <a:ext uri="{FF2B5EF4-FFF2-40B4-BE49-F238E27FC236}">
              <a16:creationId xmlns:a16="http://schemas.microsoft.com/office/drawing/2014/main" id="{7980127F-DA36-45A9-8B46-755260044513}"/>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4" name="Text Box 15">
          <a:extLst>
            <a:ext uri="{FF2B5EF4-FFF2-40B4-BE49-F238E27FC236}">
              <a16:creationId xmlns:a16="http://schemas.microsoft.com/office/drawing/2014/main" id="{7B1B5F4C-9ABC-49E7-B5A4-14E1DF23CEF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395" name="Text Box 15">
          <a:extLst>
            <a:ext uri="{FF2B5EF4-FFF2-40B4-BE49-F238E27FC236}">
              <a16:creationId xmlns:a16="http://schemas.microsoft.com/office/drawing/2014/main" id="{D79C166C-415C-4941-B023-AAE2714C5D38}"/>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396" name="Text Box 15">
          <a:extLst>
            <a:ext uri="{FF2B5EF4-FFF2-40B4-BE49-F238E27FC236}">
              <a16:creationId xmlns:a16="http://schemas.microsoft.com/office/drawing/2014/main" id="{396FFD90-607B-40ED-81F9-4A2DAC71B5F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397" name="Text Box 15">
          <a:extLst>
            <a:ext uri="{FF2B5EF4-FFF2-40B4-BE49-F238E27FC236}">
              <a16:creationId xmlns:a16="http://schemas.microsoft.com/office/drawing/2014/main" id="{68775BF8-8981-4916-81C0-D9D154B13E7C}"/>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398" name="Text Box 15">
          <a:extLst>
            <a:ext uri="{FF2B5EF4-FFF2-40B4-BE49-F238E27FC236}">
              <a16:creationId xmlns:a16="http://schemas.microsoft.com/office/drawing/2014/main" id="{8B31315F-CF22-492A-A576-AE8F3E319D93}"/>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399" name="Text Box 15">
          <a:extLst>
            <a:ext uri="{FF2B5EF4-FFF2-40B4-BE49-F238E27FC236}">
              <a16:creationId xmlns:a16="http://schemas.microsoft.com/office/drawing/2014/main" id="{F483AFAD-BA22-49A7-804B-7318C116036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00" name="Text Box 15">
          <a:extLst>
            <a:ext uri="{FF2B5EF4-FFF2-40B4-BE49-F238E27FC236}">
              <a16:creationId xmlns:a16="http://schemas.microsoft.com/office/drawing/2014/main" id="{6CFCBC3B-4CB4-4C62-9FF2-04002D73CC5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01" name="Text Box 15">
          <a:extLst>
            <a:ext uri="{FF2B5EF4-FFF2-40B4-BE49-F238E27FC236}">
              <a16:creationId xmlns:a16="http://schemas.microsoft.com/office/drawing/2014/main" id="{13FCCE28-0BD9-4533-A461-38D314850680}"/>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02" name="Text Box 15">
          <a:extLst>
            <a:ext uri="{FF2B5EF4-FFF2-40B4-BE49-F238E27FC236}">
              <a16:creationId xmlns:a16="http://schemas.microsoft.com/office/drawing/2014/main" id="{B82ACB82-7F49-4384-81D4-676DBFBF13C2}"/>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03" name="Text Box 15">
          <a:extLst>
            <a:ext uri="{FF2B5EF4-FFF2-40B4-BE49-F238E27FC236}">
              <a16:creationId xmlns:a16="http://schemas.microsoft.com/office/drawing/2014/main" id="{21FCC484-7C3F-4F70-B285-037ABBB61032}"/>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4" name="Text Box 15">
          <a:extLst>
            <a:ext uri="{FF2B5EF4-FFF2-40B4-BE49-F238E27FC236}">
              <a16:creationId xmlns:a16="http://schemas.microsoft.com/office/drawing/2014/main" id="{1DDB3EAA-98FF-4246-830B-C2E9F2F8ED60}"/>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5" name="Text Box 15">
          <a:extLst>
            <a:ext uri="{FF2B5EF4-FFF2-40B4-BE49-F238E27FC236}">
              <a16:creationId xmlns:a16="http://schemas.microsoft.com/office/drawing/2014/main" id="{CD584FC7-E7D5-4D7A-94EC-25B4AADABB11}"/>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6" name="Text Box 15">
          <a:extLst>
            <a:ext uri="{FF2B5EF4-FFF2-40B4-BE49-F238E27FC236}">
              <a16:creationId xmlns:a16="http://schemas.microsoft.com/office/drawing/2014/main" id="{B64059C7-6011-49E6-92E0-83CF20378E2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7" name="Text Box 15">
          <a:extLst>
            <a:ext uri="{FF2B5EF4-FFF2-40B4-BE49-F238E27FC236}">
              <a16:creationId xmlns:a16="http://schemas.microsoft.com/office/drawing/2014/main" id="{593BDBEA-B48F-4600-B50A-E0FFB8F58E78}"/>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8" name="Text Box 15">
          <a:extLst>
            <a:ext uri="{FF2B5EF4-FFF2-40B4-BE49-F238E27FC236}">
              <a16:creationId xmlns:a16="http://schemas.microsoft.com/office/drawing/2014/main" id="{65A04561-5E10-4466-A660-741D04825C2E}"/>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09" name="Text Box 15">
          <a:extLst>
            <a:ext uri="{FF2B5EF4-FFF2-40B4-BE49-F238E27FC236}">
              <a16:creationId xmlns:a16="http://schemas.microsoft.com/office/drawing/2014/main" id="{F71C495D-F159-4D63-896D-BFA3A5C59E61}"/>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10" name="Text Box 15">
          <a:extLst>
            <a:ext uri="{FF2B5EF4-FFF2-40B4-BE49-F238E27FC236}">
              <a16:creationId xmlns:a16="http://schemas.microsoft.com/office/drawing/2014/main" id="{06CDD6C6-4E6A-4856-893B-F5191E16D71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4411" name="Text Box 15">
          <a:extLst>
            <a:ext uri="{FF2B5EF4-FFF2-40B4-BE49-F238E27FC236}">
              <a16:creationId xmlns:a16="http://schemas.microsoft.com/office/drawing/2014/main" id="{5BB0739C-B7E7-4D8F-9305-17F37183BAB3}"/>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2" name="Text Box 15">
          <a:extLst>
            <a:ext uri="{FF2B5EF4-FFF2-40B4-BE49-F238E27FC236}">
              <a16:creationId xmlns:a16="http://schemas.microsoft.com/office/drawing/2014/main" id="{2DDBBA3A-0865-41A2-BBE4-69798057C2B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3" name="Text Box 15">
          <a:extLst>
            <a:ext uri="{FF2B5EF4-FFF2-40B4-BE49-F238E27FC236}">
              <a16:creationId xmlns:a16="http://schemas.microsoft.com/office/drawing/2014/main" id="{7522E9B5-3104-43AA-AF4C-F55A208CAAB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4" name="Text Box 15">
          <a:extLst>
            <a:ext uri="{FF2B5EF4-FFF2-40B4-BE49-F238E27FC236}">
              <a16:creationId xmlns:a16="http://schemas.microsoft.com/office/drawing/2014/main" id="{80AD148C-046F-4EA5-B7C0-769AA7FCBAB1}"/>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5" name="Text Box 15">
          <a:extLst>
            <a:ext uri="{FF2B5EF4-FFF2-40B4-BE49-F238E27FC236}">
              <a16:creationId xmlns:a16="http://schemas.microsoft.com/office/drawing/2014/main" id="{2309AA2F-6CBD-4968-AE17-7AD04BD7B879}"/>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6" name="Text Box 15">
          <a:extLst>
            <a:ext uri="{FF2B5EF4-FFF2-40B4-BE49-F238E27FC236}">
              <a16:creationId xmlns:a16="http://schemas.microsoft.com/office/drawing/2014/main" id="{A31CDCCE-71FD-499B-986C-E8B0B1D6A5AA}"/>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7" name="Text Box 15">
          <a:extLst>
            <a:ext uri="{FF2B5EF4-FFF2-40B4-BE49-F238E27FC236}">
              <a16:creationId xmlns:a16="http://schemas.microsoft.com/office/drawing/2014/main" id="{45C47D82-00D8-4C57-9F04-08BC96F680B9}"/>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8" name="Text Box 15">
          <a:extLst>
            <a:ext uri="{FF2B5EF4-FFF2-40B4-BE49-F238E27FC236}">
              <a16:creationId xmlns:a16="http://schemas.microsoft.com/office/drawing/2014/main" id="{FDDEF44A-1A39-42DE-B47D-8CD2B64F9676}"/>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4419" name="Text Box 15">
          <a:extLst>
            <a:ext uri="{FF2B5EF4-FFF2-40B4-BE49-F238E27FC236}">
              <a16:creationId xmlns:a16="http://schemas.microsoft.com/office/drawing/2014/main" id="{E24E9C25-B5B0-40FA-AB2B-A7B8BCFACCA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0" name="Text Box 15">
          <a:extLst>
            <a:ext uri="{FF2B5EF4-FFF2-40B4-BE49-F238E27FC236}">
              <a16:creationId xmlns:a16="http://schemas.microsoft.com/office/drawing/2014/main" id="{738903A2-3439-4AF9-9A0E-40CD90FC29B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1" name="Text Box 15">
          <a:extLst>
            <a:ext uri="{FF2B5EF4-FFF2-40B4-BE49-F238E27FC236}">
              <a16:creationId xmlns:a16="http://schemas.microsoft.com/office/drawing/2014/main" id="{97B769FA-E441-45A1-B9BA-82E70762629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2" name="Text Box 15">
          <a:extLst>
            <a:ext uri="{FF2B5EF4-FFF2-40B4-BE49-F238E27FC236}">
              <a16:creationId xmlns:a16="http://schemas.microsoft.com/office/drawing/2014/main" id="{7B003417-D353-4FB4-9AF0-71F6721C93E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3" name="Text Box 15">
          <a:extLst>
            <a:ext uri="{FF2B5EF4-FFF2-40B4-BE49-F238E27FC236}">
              <a16:creationId xmlns:a16="http://schemas.microsoft.com/office/drawing/2014/main" id="{5D3E1F76-6452-4D63-96E4-911343BC18E1}"/>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4" name="Text Box 15">
          <a:extLst>
            <a:ext uri="{FF2B5EF4-FFF2-40B4-BE49-F238E27FC236}">
              <a16:creationId xmlns:a16="http://schemas.microsoft.com/office/drawing/2014/main" id="{85299C02-339D-4ECB-9B3E-0E6692468D9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5" name="Text Box 15">
          <a:extLst>
            <a:ext uri="{FF2B5EF4-FFF2-40B4-BE49-F238E27FC236}">
              <a16:creationId xmlns:a16="http://schemas.microsoft.com/office/drawing/2014/main" id="{D950DC37-8770-461D-AAD5-2057B6380B0F}"/>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6" name="Text Box 15">
          <a:extLst>
            <a:ext uri="{FF2B5EF4-FFF2-40B4-BE49-F238E27FC236}">
              <a16:creationId xmlns:a16="http://schemas.microsoft.com/office/drawing/2014/main" id="{F56E8AB4-DC9B-4CF1-B139-05837292C7E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4427" name="Text Box 15">
          <a:extLst>
            <a:ext uri="{FF2B5EF4-FFF2-40B4-BE49-F238E27FC236}">
              <a16:creationId xmlns:a16="http://schemas.microsoft.com/office/drawing/2014/main" id="{2CD55463-20C3-4AF4-BB0F-A463087A03E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28" name="Text Box 15">
          <a:extLst>
            <a:ext uri="{FF2B5EF4-FFF2-40B4-BE49-F238E27FC236}">
              <a16:creationId xmlns:a16="http://schemas.microsoft.com/office/drawing/2014/main" id="{941D85D2-D5D7-4F95-9F33-E44E2FD95209}"/>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29" name="Text Box 15">
          <a:extLst>
            <a:ext uri="{FF2B5EF4-FFF2-40B4-BE49-F238E27FC236}">
              <a16:creationId xmlns:a16="http://schemas.microsoft.com/office/drawing/2014/main" id="{A3DEE22B-8A2B-4C13-B828-B71AC28FCCF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0" name="Text Box 15">
          <a:extLst>
            <a:ext uri="{FF2B5EF4-FFF2-40B4-BE49-F238E27FC236}">
              <a16:creationId xmlns:a16="http://schemas.microsoft.com/office/drawing/2014/main" id="{054DF055-0EA6-469E-B4A8-8C080FFC9EB5}"/>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1" name="Text Box 15">
          <a:extLst>
            <a:ext uri="{FF2B5EF4-FFF2-40B4-BE49-F238E27FC236}">
              <a16:creationId xmlns:a16="http://schemas.microsoft.com/office/drawing/2014/main" id="{9D32CE10-54D2-4A42-97EF-90145BDD63DF}"/>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2" name="Text Box 15">
          <a:extLst>
            <a:ext uri="{FF2B5EF4-FFF2-40B4-BE49-F238E27FC236}">
              <a16:creationId xmlns:a16="http://schemas.microsoft.com/office/drawing/2014/main" id="{B569D7FF-A195-4EDF-BC13-2FF0B4F064D3}"/>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3" name="Text Box 15">
          <a:extLst>
            <a:ext uri="{FF2B5EF4-FFF2-40B4-BE49-F238E27FC236}">
              <a16:creationId xmlns:a16="http://schemas.microsoft.com/office/drawing/2014/main" id="{8CD81333-5E59-46EC-83F1-4ABC35D668B7}"/>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4434" name="Text Box 15">
          <a:extLst>
            <a:ext uri="{FF2B5EF4-FFF2-40B4-BE49-F238E27FC236}">
              <a16:creationId xmlns:a16="http://schemas.microsoft.com/office/drawing/2014/main" id="{14EB9FC9-336F-4C32-9255-E9AFC5CE314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5" name="Text Box 15">
          <a:extLst>
            <a:ext uri="{FF2B5EF4-FFF2-40B4-BE49-F238E27FC236}">
              <a16:creationId xmlns:a16="http://schemas.microsoft.com/office/drawing/2014/main" id="{DAE42D26-8606-4783-B599-C708728C024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6" name="Text Box 15">
          <a:extLst>
            <a:ext uri="{FF2B5EF4-FFF2-40B4-BE49-F238E27FC236}">
              <a16:creationId xmlns:a16="http://schemas.microsoft.com/office/drawing/2014/main" id="{3ED3969F-D647-4C64-BAD2-8630BBE478D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7" name="Text Box 15">
          <a:extLst>
            <a:ext uri="{FF2B5EF4-FFF2-40B4-BE49-F238E27FC236}">
              <a16:creationId xmlns:a16="http://schemas.microsoft.com/office/drawing/2014/main" id="{61B164D8-104B-4B3C-90C2-71941E60BCB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8" name="Text Box 15">
          <a:extLst>
            <a:ext uri="{FF2B5EF4-FFF2-40B4-BE49-F238E27FC236}">
              <a16:creationId xmlns:a16="http://schemas.microsoft.com/office/drawing/2014/main" id="{112A9A2F-99FD-4333-93B8-FEB773CABD4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39" name="Text Box 15">
          <a:extLst>
            <a:ext uri="{FF2B5EF4-FFF2-40B4-BE49-F238E27FC236}">
              <a16:creationId xmlns:a16="http://schemas.microsoft.com/office/drawing/2014/main" id="{AD31B46D-D3E9-48C2-8BD5-D11D0DFFB01D}"/>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40" name="Text Box 15">
          <a:extLst>
            <a:ext uri="{FF2B5EF4-FFF2-40B4-BE49-F238E27FC236}">
              <a16:creationId xmlns:a16="http://schemas.microsoft.com/office/drawing/2014/main" id="{1CDD33A4-C504-4363-ACDC-4F439001938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41" name="Text Box 15">
          <a:extLst>
            <a:ext uri="{FF2B5EF4-FFF2-40B4-BE49-F238E27FC236}">
              <a16:creationId xmlns:a16="http://schemas.microsoft.com/office/drawing/2014/main" id="{18507E7D-4556-4031-A05A-043B0472A922}"/>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4442" name="Text Box 15">
          <a:extLst>
            <a:ext uri="{FF2B5EF4-FFF2-40B4-BE49-F238E27FC236}">
              <a16:creationId xmlns:a16="http://schemas.microsoft.com/office/drawing/2014/main" id="{A29DD46F-35A8-444F-94E1-A90C2D21DAC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3" name="Text Box 15">
          <a:extLst>
            <a:ext uri="{FF2B5EF4-FFF2-40B4-BE49-F238E27FC236}">
              <a16:creationId xmlns:a16="http://schemas.microsoft.com/office/drawing/2014/main" id="{C3E24C42-EA43-4F8C-A688-DAB52898BD2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4" name="Text Box 15">
          <a:extLst>
            <a:ext uri="{FF2B5EF4-FFF2-40B4-BE49-F238E27FC236}">
              <a16:creationId xmlns:a16="http://schemas.microsoft.com/office/drawing/2014/main" id="{0593E982-E25A-4C1D-89AB-30EE6F854CC7}"/>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5" name="Text Box 15">
          <a:extLst>
            <a:ext uri="{FF2B5EF4-FFF2-40B4-BE49-F238E27FC236}">
              <a16:creationId xmlns:a16="http://schemas.microsoft.com/office/drawing/2014/main" id="{06CD0C36-A50D-4EF5-BFEF-58A43BEAF9A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6" name="Text Box 15">
          <a:extLst>
            <a:ext uri="{FF2B5EF4-FFF2-40B4-BE49-F238E27FC236}">
              <a16:creationId xmlns:a16="http://schemas.microsoft.com/office/drawing/2014/main" id="{DC50369E-6B36-4475-A960-D71E53361FDF}"/>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4447" name="Text Box 15">
          <a:extLst>
            <a:ext uri="{FF2B5EF4-FFF2-40B4-BE49-F238E27FC236}">
              <a16:creationId xmlns:a16="http://schemas.microsoft.com/office/drawing/2014/main" id="{4C963249-22FC-48A8-9BA9-7D17A94AB15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48" name="Text Box 15">
          <a:extLst>
            <a:ext uri="{FF2B5EF4-FFF2-40B4-BE49-F238E27FC236}">
              <a16:creationId xmlns:a16="http://schemas.microsoft.com/office/drawing/2014/main" id="{A1CB1BCF-8DBF-4C84-8168-3308C9FEEBE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49" name="Text Box 15">
          <a:extLst>
            <a:ext uri="{FF2B5EF4-FFF2-40B4-BE49-F238E27FC236}">
              <a16:creationId xmlns:a16="http://schemas.microsoft.com/office/drawing/2014/main" id="{98B4F4B5-7E0B-46F8-B56C-962AD311362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0" name="Text Box 15">
          <a:extLst>
            <a:ext uri="{FF2B5EF4-FFF2-40B4-BE49-F238E27FC236}">
              <a16:creationId xmlns:a16="http://schemas.microsoft.com/office/drawing/2014/main" id="{740496B8-8125-48C8-A6C1-9132308E91D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1" name="Text Box 15">
          <a:extLst>
            <a:ext uri="{FF2B5EF4-FFF2-40B4-BE49-F238E27FC236}">
              <a16:creationId xmlns:a16="http://schemas.microsoft.com/office/drawing/2014/main" id="{33C98E5E-E995-425C-AEBC-F3BE78AAD15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2" name="Text Box 15">
          <a:extLst>
            <a:ext uri="{FF2B5EF4-FFF2-40B4-BE49-F238E27FC236}">
              <a16:creationId xmlns:a16="http://schemas.microsoft.com/office/drawing/2014/main" id="{14DF07AF-3657-44D2-9428-ED76906B912A}"/>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3" name="Text Box 15">
          <a:extLst>
            <a:ext uri="{FF2B5EF4-FFF2-40B4-BE49-F238E27FC236}">
              <a16:creationId xmlns:a16="http://schemas.microsoft.com/office/drawing/2014/main" id="{E4897DB4-5495-40E0-A2DA-CBDA474BF7C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4" name="Text Box 15">
          <a:extLst>
            <a:ext uri="{FF2B5EF4-FFF2-40B4-BE49-F238E27FC236}">
              <a16:creationId xmlns:a16="http://schemas.microsoft.com/office/drawing/2014/main" id="{17EA882D-54F0-4B08-BFB3-A25FBA38FBA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55" name="Text Box 15">
          <a:extLst>
            <a:ext uri="{FF2B5EF4-FFF2-40B4-BE49-F238E27FC236}">
              <a16:creationId xmlns:a16="http://schemas.microsoft.com/office/drawing/2014/main" id="{28986767-EEC5-4B12-9B23-C5408A7A8A15}"/>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56" name="Text Box 15">
          <a:extLst>
            <a:ext uri="{FF2B5EF4-FFF2-40B4-BE49-F238E27FC236}">
              <a16:creationId xmlns:a16="http://schemas.microsoft.com/office/drawing/2014/main" id="{2B7DA56B-497A-43FF-B0FC-D08D8768F599}"/>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57" name="Text Box 15">
          <a:extLst>
            <a:ext uri="{FF2B5EF4-FFF2-40B4-BE49-F238E27FC236}">
              <a16:creationId xmlns:a16="http://schemas.microsoft.com/office/drawing/2014/main" id="{9D8D7512-2017-4F8E-AED4-0E27C1308AD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58" name="Text Box 15">
          <a:extLst>
            <a:ext uri="{FF2B5EF4-FFF2-40B4-BE49-F238E27FC236}">
              <a16:creationId xmlns:a16="http://schemas.microsoft.com/office/drawing/2014/main" id="{D4792245-419D-4A11-9441-2664861F6B0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59" name="Text Box 15">
          <a:extLst>
            <a:ext uri="{FF2B5EF4-FFF2-40B4-BE49-F238E27FC236}">
              <a16:creationId xmlns:a16="http://schemas.microsoft.com/office/drawing/2014/main" id="{A475A88E-4494-4209-90D0-2965A6BB048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60" name="Text Box 15">
          <a:extLst>
            <a:ext uri="{FF2B5EF4-FFF2-40B4-BE49-F238E27FC236}">
              <a16:creationId xmlns:a16="http://schemas.microsoft.com/office/drawing/2014/main" id="{10A08C62-4060-4066-A58B-03CC0846E321}"/>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61" name="Text Box 15">
          <a:extLst>
            <a:ext uri="{FF2B5EF4-FFF2-40B4-BE49-F238E27FC236}">
              <a16:creationId xmlns:a16="http://schemas.microsoft.com/office/drawing/2014/main" id="{DA0C9AAE-70D0-48B1-B57A-D85F98CC3812}"/>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62" name="Text Box 15">
          <a:extLst>
            <a:ext uri="{FF2B5EF4-FFF2-40B4-BE49-F238E27FC236}">
              <a16:creationId xmlns:a16="http://schemas.microsoft.com/office/drawing/2014/main" id="{9D7DA52F-4D15-4B85-95EC-C3BF2B6BE28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63" name="Text Box 15">
          <a:extLst>
            <a:ext uri="{FF2B5EF4-FFF2-40B4-BE49-F238E27FC236}">
              <a16:creationId xmlns:a16="http://schemas.microsoft.com/office/drawing/2014/main" id="{E1C24A43-775A-49AA-9240-020F8A00C32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4" name="Text Box 15">
          <a:extLst>
            <a:ext uri="{FF2B5EF4-FFF2-40B4-BE49-F238E27FC236}">
              <a16:creationId xmlns:a16="http://schemas.microsoft.com/office/drawing/2014/main" id="{D0D9A4B1-E3F3-404E-BBA2-0BBB2025D34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5" name="Text Box 15">
          <a:extLst>
            <a:ext uri="{FF2B5EF4-FFF2-40B4-BE49-F238E27FC236}">
              <a16:creationId xmlns:a16="http://schemas.microsoft.com/office/drawing/2014/main" id="{74269613-7A37-4939-A401-5311B2A6581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6" name="Text Box 15">
          <a:extLst>
            <a:ext uri="{FF2B5EF4-FFF2-40B4-BE49-F238E27FC236}">
              <a16:creationId xmlns:a16="http://schemas.microsoft.com/office/drawing/2014/main" id="{637F67F4-A95B-4DDA-9F96-97A0961898C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7" name="Text Box 15">
          <a:extLst>
            <a:ext uri="{FF2B5EF4-FFF2-40B4-BE49-F238E27FC236}">
              <a16:creationId xmlns:a16="http://schemas.microsoft.com/office/drawing/2014/main" id="{C580CAF5-1FF6-4015-8913-0655FB3C8ABB}"/>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8" name="Text Box 15">
          <a:extLst>
            <a:ext uri="{FF2B5EF4-FFF2-40B4-BE49-F238E27FC236}">
              <a16:creationId xmlns:a16="http://schemas.microsoft.com/office/drawing/2014/main" id="{C7DBBF2C-8A7A-4C48-B72F-40DBB4A1E12A}"/>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69" name="Text Box 15">
          <a:extLst>
            <a:ext uri="{FF2B5EF4-FFF2-40B4-BE49-F238E27FC236}">
              <a16:creationId xmlns:a16="http://schemas.microsoft.com/office/drawing/2014/main" id="{E8AB021C-3080-40F9-8E08-1EF6C5A94C88}"/>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70" name="Text Box 15">
          <a:extLst>
            <a:ext uri="{FF2B5EF4-FFF2-40B4-BE49-F238E27FC236}">
              <a16:creationId xmlns:a16="http://schemas.microsoft.com/office/drawing/2014/main" id="{2EB053E2-9165-43A2-AC12-B8571F6C80C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71" name="Text Box 15">
          <a:extLst>
            <a:ext uri="{FF2B5EF4-FFF2-40B4-BE49-F238E27FC236}">
              <a16:creationId xmlns:a16="http://schemas.microsoft.com/office/drawing/2014/main" id="{4BFF7B15-818E-4073-B41E-C5717ED14FC0}"/>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2" name="Text Box 15">
          <a:extLst>
            <a:ext uri="{FF2B5EF4-FFF2-40B4-BE49-F238E27FC236}">
              <a16:creationId xmlns:a16="http://schemas.microsoft.com/office/drawing/2014/main" id="{9E61A26A-1131-455B-852D-63051C2A790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3" name="Text Box 15">
          <a:extLst>
            <a:ext uri="{FF2B5EF4-FFF2-40B4-BE49-F238E27FC236}">
              <a16:creationId xmlns:a16="http://schemas.microsoft.com/office/drawing/2014/main" id="{70D547AA-1D0B-4A4C-8130-6A3815DE9C3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4" name="Text Box 15">
          <a:extLst>
            <a:ext uri="{FF2B5EF4-FFF2-40B4-BE49-F238E27FC236}">
              <a16:creationId xmlns:a16="http://schemas.microsoft.com/office/drawing/2014/main" id="{F656DB17-1A4D-4C1C-8966-0EAF11897D1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5" name="Text Box 15">
          <a:extLst>
            <a:ext uri="{FF2B5EF4-FFF2-40B4-BE49-F238E27FC236}">
              <a16:creationId xmlns:a16="http://schemas.microsoft.com/office/drawing/2014/main" id="{6E08AF69-8FB4-4E85-A084-D416F975A000}"/>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6" name="Text Box 15">
          <a:extLst>
            <a:ext uri="{FF2B5EF4-FFF2-40B4-BE49-F238E27FC236}">
              <a16:creationId xmlns:a16="http://schemas.microsoft.com/office/drawing/2014/main" id="{FBC38592-916D-4EF0-9D6C-AAA59278AD6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7" name="Text Box 15">
          <a:extLst>
            <a:ext uri="{FF2B5EF4-FFF2-40B4-BE49-F238E27FC236}">
              <a16:creationId xmlns:a16="http://schemas.microsoft.com/office/drawing/2014/main" id="{BB837979-F28B-4423-99C6-529AB8F9244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8" name="Text Box 15">
          <a:extLst>
            <a:ext uri="{FF2B5EF4-FFF2-40B4-BE49-F238E27FC236}">
              <a16:creationId xmlns:a16="http://schemas.microsoft.com/office/drawing/2014/main" id="{D3B50952-117A-406F-81B8-01614A09123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479" name="Text Box 15">
          <a:extLst>
            <a:ext uri="{FF2B5EF4-FFF2-40B4-BE49-F238E27FC236}">
              <a16:creationId xmlns:a16="http://schemas.microsoft.com/office/drawing/2014/main" id="{A9FB0723-9CDD-46E5-A6BE-9130C6688063}"/>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0" name="Text Box 15">
          <a:extLst>
            <a:ext uri="{FF2B5EF4-FFF2-40B4-BE49-F238E27FC236}">
              <a16:creationId xmlns:a16="http://schemas.microsoft.com/office/drawing/2014/main" id="{131E4B18-702C-4426-87EF-A3EBB23C78D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1" name="Text Box 15">
          <a:extLst>
            <a:ext uri="{FF2B5EF4-FFF2-40B4-BE49-F238E27FC236}">
              <a16:creationId xmlns:a16="http://schemas.microsoft.com/office/drawing/2014/main" id="{BA45F206-87AA-42FB-9D4F-D613807F88F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2" name="Text Box 15">
          <a:extLst>
            <a:ext uri="{FF2B5EF4-FFF2-40B4-BE49-F238E27FC236}">
              <a16:creationId xmlns:a16="http://schemas.microsoft.com/office/drawing/2014/main" id="{D7D3F00A-439B-4DFD-A367-B0F0F39075EF}"/>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3" name="Text Box 15">
          <a:extLst>
            <a:ext uri="{FF2B5EF4-FFF2-40B4-BE49-F238E27FC236}">
              <a16:creationId xmlns:a16="http://schemas.microsoft.com/office/drawing/2014/main" id="{9627CCB5-21BE-4DA2-B2A8-5CDA7F20F4B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4" name="Text Box 15">
          <a:extLst>
            <a:ext uri="{FF2B5EF4-FFF2-40B4-BE49-F238E27FC236}">
              <a16:creationId xmlns:a16="http://schemas.microsoft.com/office/drawing/2014/main" id="{09975DA8-BDD4-4471-97FB-70F6DB3242E8}"/>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5" name="Text Box 15">
          <a:extLst>
            <a:ext uri="{FF2B5EF4-FFF2-40B4-BE49-F238E27FC236}">
              <a16:creationId xmlns:a16="http://schemas.microsoft.com/office/drawing/2014/main" id="{D81E8398-D18C-4737-827E-AC0C81A9CEC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6" name="Text Box 15">
          <a:extLst>
            <a:ext uri="{FF2B5EF4-FFF2-40B4-BE49-F238E27FC236}">
              <a16:creationId xmlns:a16="http://schemas.microsoft.com/office/drawing/2014/main" id="{218587CA-A8BB-4139-9B13-84297823B3D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4487" name="Text Box 15">
          <a:extLst>
            <a:ext uri="{FF2B5EF4-FFF2-40B4-BE49-F238E27FC236}">
              <a16:creationId xmlns:a16="http://schemas.microsoft.com/office/drawing/2014/main" id="{CAC8C63E-031A-4CE3-8A25-1802476CEFC1}"/>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88" name="Text Box 15">
          <a:extLst>
            <a:ext uri="{FF2B5EF4-FFF2-40B4-BE49-F238E27FC236}">
              <a16:creationId xmlns:a16="http://schemas.microsoft.com/office/drawing/2014/main" id="{6BD815AD-DE3A-4B7F-B72A-7EDF1848619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89" name="Text Box 15">
          <a:extLst>
            <a:ext uri="{FF2B5EF4-FFF2-40B4-BE49-F238E27FC236}">
              <a16:creationId xmlns:a16="http://schemas.microsoft.com/office/drawing/2014/main" id="{0D61B403-2A8E-4DF0-B6EA-EB7FBEA7A6BD}"/>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0" name="Text Box 15">
          <a:extLst>
            <a:ext uri="{FF2B5EF4-FFF2-40B4-BE49-F238E27FC236}">
              <a16:creationId xmlns:a16="http://schemas.microsoft.com/office/drawing/2014/main" id="{622B846D-27FA-4288-A50E-71F8427FA90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1" name="Text Box 15">
          <a:extLst>
            <a:ext uri="{FF2B5EF4-FFF2-40B4-BE49-F238E27FC236}">
              <a16:creationId xmlns:a16="http://schemas.microsoft.com/office/drawing/2014/main" id="{821E9432-8B63-42F4-911E-7EA6A46635D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2" name="Text Box 15">
          <a:extLst>
            <a:ext uri="{FF2B5EF4-FFF2-40B4-BE49-F238E27FC236}">
              <a16:creationId xmlns:a16="http://schemas.microsoft.com/office/drawing/2014/main" id="{4251F444-921D-499A-AD69-8DCA188559A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3" name="Text Box 15">
          <a:extLst>
            <a:ext uri="{FF2B5EF4-FFF2-40B4-BE49-F238E27FC236}">
              <a16:creationId xmlns:a16="http://schemas.microsoft.com/office/drawing/2014/main" id="{49534DCE-D8A5-4A4F-AF56-EF65B78EFE3D}"/>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4494" name="Text Box 15">
          <a:extLst>
            <a:ext uri="{FF2B5EF4-FFF2-40B4-BE49-F238E27FC236}">
              <a16:creationId xmlns:a16="http://schemas.microsoft.com/office/drawing/2014/main" id="{A6288B13-8D1B-41A7-AFFD-F221237EC62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5" name="Text Box 15">
          <a:extLst>
            <a:ext uri="{FF2B5EF4-FFF2-40B4-BE49-F238E27FC236}">
              <a16:creationId xmlns:a16="http://schemas.microsoft.com/office/drawing/2014/main" id="{EAC06B7F-DC83-4591-88FF-C7DB4710D4A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6" name="Text Box 15">
          <a:extLst>
            <a:ext uri="{FF2B5EF4-FFF2-40B4-BE49-F238E27FC236}">
              <a16:creationId xmlns:a16="http://schemas.microsoft.com/office/drawing/2014/main" id="{8D08F943-0352-4FBD-A92E-2B59D8C1049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7" name="Text Box 15">
          <a:extLst>
            <a:ext uri="{FF2B5EF4-FFF2-40B4-BE49-F238E27FC236}">
              <a16:creationId xmlns:a16="http://schemas.microsoft.com/office/drawing/2014/main" id="{FA65DDFC-D09B-4D68-B3B2-48CD4BF98E6F}"/>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8" name="Text Box 15">
          <a:extLst>
            <a:ext uri="{FF2B5EF4-FFF2-40B4-BE49-F238E27FC236}">
              <a16:creationId xmlns:a16="http://schemas.microsoft.com/office/drawing/2014/main" id="{2FB0686A-4970-49D8-93FA-B6CE3B62650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499" name="Text Box 15">
          <a:extLst>
            <a:ext uri="{FF2B5EF4-FFF2-40B4-BE49-F238E27FC236}">
              <a16:creationId xmlns:a16="http://schemas.microsoft.com/office/drawing/2014/main" id="{7B6E634F-8CAD-47A6-B6E4-DD3AAF17733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500" name="Text Box 15">
          <a:extLst>
            <a:ext uri="{FF2B5EF4-FFF2-40B4-BE49-F238E27FC236}">
              <a16:creationId xmlns:a16="http://schemas.microsoft.com/office/drawing/2014/main" id="{A8E0EC1D-547F-47F9-AF27-84D6C10D2291}"/>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501" name="Text Box 15">
          <a:extLst>
            <a:ext uri="{FF2B5EF4-FFF2-40B4-BE49-F238E27FC236}">
              <a16:creationId xmlns:a16="http://schemas.microsoft.com/office/drawing/2014/main" id="{9823DB98-2E51-4F0A-B59C-B0A9445605C3}"/>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4502" name="Text Box 15">
          <a:extLst>
            <a:ext uri="{FF2B5EF4-FFF2-40B4-BE49-F238E27FC236}">
              <a16:creationId xmlns:a16="http://schemas.microsoft.com/office/drawing/2014/main" id="{31B34488-0588-4EC6-83BE-CC0E85FBD2A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3" name="Text Box 15">
          <a:extLst>
            <a:ext uri="{FF2B5EF4-FFF2-40B4-BE49-F238E27FC236}">
              <a16:creationId xmlns:a16="http://schemas.microsoft.com/office/drawing/2014/main" id="{6416B8EB-DF8B-40F5-A374-FCF7C938D57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4" name="Text Box 15">
          <a:extLst>
            <a:ext uri="{FF2B5EF4-FFF2-40B4-BE49-F238E27FC236}">
              <a16:creationId xmlns:a16="http://schemas.microsoft.com/office/drawing/2014/main" id="{A8F31EB2-E458-43DF-B3C2-66D27D30AEDF}"/>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5" name="Text Box 15">
          <a:extLst>
            <a:ext uri="{FF2B5EF4-FFF2-40B4-BE49-F238E27FC236}">
              <a16:creationId xmlns:a16="http://schemas.microsoft.com/office/drawing/2014/main" id="{814C280D-E2F7-4E2F-A2A0-6C53734CFEB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6" name="Text Box 15">
          <a:extLst>
            <a:ext uri="{FF2B5EF4-FFF2-40B4-BE49-F238E27FC236}">
              <a16:creationId xmlns:a16="http://schemas.microsoft.com/office/drawing/2014/main" id="{B6AD5D98-043B-4FB1-A9B2-4951A6B623C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7" name="Text Box 15">
          <a:extLst>
            <a:ext uri="{FF2B5EF4-FFF2-40B4-BE49-F238E27FC236}">
              <a16:creationId xmlns:a16="http://schemas.microsoft.com/office/drawing/2014/main" id="{274A8204-1C85-479C-9084-0E5E1EC98A1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8" name="Text Box 15">
          <a:extLst>
            <a:ext uri="{FF2B5EF4-FFF2-40B4-BE49-F238E27FC236}">
              <a16:creationId xmlns:a16="http://schemas.microsoft.com/office/drawing/2014/main" id="{D997D500-08B5-4170-AEE3-A4607E6F9D1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09" name="Text Box 15">
          <a:extLst>
            <a:ext uri="{FF2B5EF4-FFF2-40B4-BE49-F238E27FC236}">
              <a16:creationId xmlns:a16="http://schemas.microsoft.com/office/drawing/2014/main" id="{1BD68ED8-9CC5-492A-A022-A17AB07C3AE8}"/>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4510" name="Text Box 15">
          <a:extLst>
            <a:ext uri="{FF2B5EF4-FFF2-40B4-BE49-F238E27FC236}">
              <a16:creationId xmlns:a16="http://schemas.microsoft.com/office/drawing/2014/main" id="{5D846B4A-C8FE-4334-BAA3-B0B5C165D99B}"/>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1" name="Text Box 15">
          <a:extLst>
            <a:ext uri="{FF2B5EF4-FFF2-40B4-BE49-F238E27FC236}">
              <a16:creationId xmlns:a16="http://schemas.microsoft.com/office/drawing/2014/main" id="{10DD0B33-2CB7-4C52-A2BB-D74DCDAA175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2" name="Text Box 15">
          <a:extLst>
            <a:ext uri="{FF2B5EF4-FFF2-40B4-BE49-F238E27FC236}">
              <a16:creationId xmlns:a16="http://schemas.microsoft.com/office/drawing/2014/main" id="{DBC58AB7-1BBB-4D8B-B4AF-15BD56A951E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3" name="Text Box 15">
          <a:extLst>
            <a:ext uri="{FF2B5EF4-FFF2-40B4-BE49-F238E27FC236}">
              <a16:creationId xmlns:a16="http://schemas.microsoft.com/office/drawing/2014/main" id="{89F57991-7712-4D8F-9ED1-96E291B27F0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4" name="Text Box 15">
          <a:extLst>
            <a:ext uri="{FF2B5EF4-FFF2-40B4-BE49-F238E27FC236}">
              <a16:creationId xmlns:a16="http://schemas.microsoft.com/office/drawing/2014/main" id="{2058B0F8-76C9-4A12-9A05-9A360A48216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5" name="Text Box 15">
          <a:extLst>
            <a:ext uri="{FF2B5EF4-FFF2-40B4-BE49-F238E27FC236}">
              <a16:creationId xmlns:a16="http://schemas.microsoft.com/office/drawing/2014/main" id="{1C6DC89C-7DE8-48E9-9CFA-81E99CF2237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6" name="Text Box 15">
          <a:extLst>
            <a:ext uri="{FF2B5EF4-FFF2-40B4-BE49-F238E27FC236}">
              <a16:creationId xmlns:a16="http://schemas.microsoft.com/office/drawing/2014/main" id="{97F09FEE-165D-4FA6-B1AB-953D9983CAF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7" name="Text Box 15">
          <a:extLst>
            <a:ext uri="{FF2B5EF4-FFF2-40B4-BE49-F238E27FC236}">
              <a16:creationId xmlns:a16="http://schemas.microsoft.com/office/drawing/2014/main" id="{B0B26784-7262-4291-BFD5-8C7B348164C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18" name="Text Box 15">
          <a:extLst>
            <a:ext uri="{FF2B5EF4-FFF2-40B4-BE49-F238E27FC236}">
              <a16:creationId xmlns:a16="http://schemas.microsoft.com/office/drawing/2014/main" id="{F2A62778-DED8-4C18-AFDF-892E927227C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19" name="Text Box 15">
          <a:extLst>
            <a:ext uri="{FF2B5EF4-FFF2-40B4-BE49-F238E27FC236}">
              <a16:creationId xmlns:a16="http://schemas.microsoft.com/office/drawing/2014/main" id="{A579024C-7378-4DDA-9992-26256634044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0" name="Text Box 15">
          <a:extLst>
            <a:ext uri="{FF2B5EF4-FFF2-40B4-BE49-F238E27FC236}">
              <a16:creationId xmlns:a16="http://schemas.microsoft.com/office/drawing/2014/main" id="{EF1F0E35-76DD-4A48-83C7-9C23F1BD24B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1" name="Text Box 15">
          <a:extLst>
            <a:ext uri="{FF2B5EF4-FFF2-40B4-BE49-F238E27FC236}">
              <a16:creationId xmlns:a16="http://schemas.microsoft.com/office/drawing/2014/main" id="{2302211C-5CAF-4C0A-942B-DEBFC3F7184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2" name="Text Box 15">
          <a:extLst>
            <a:ext uri="{FF2B5EF4-FFF2-40B4-BE49-F238E27FC236}">
              <a16:creationId xmlns:a16="http://schemas.microsoft.com/office/drawing/2014/main" id="{8F2B49E0-EA4C-46B9-A605-F4A04D24303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3" name="Text Box 15">
          <a:extLst>
            <a:ext uri="{FF2B5EF4-FFF2-40B4-BE49-F238E27FC236}">
              <a16:creationId xmlns:a16="http://schemas.microsoft.com/office/drawing/2014/main" id="{1EF3314E-9DC6-4FCC-B44A-7E9AAAD15E8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4" name="Text Box 15">
          <a:extLst>
            <a:ext uri="{FF2B5EF4-FFF2-40B4-BE49-F238E27FC236}">
              <a16:creationId xmlns:a16="http://schemas.microsoft.com/office/drawing/2014/main" id="{7918E529-7DCA-413D-96AF-C75ADC9477B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5" name="Text Box 15">
          <a:extLst>
            <a:ext uri="{FF2B5EF4-FFF2-40B4-BE49-F238E27FC236}">
              <a16:creationId xmlns:a16="http://schemas.microsoft.com/office/drawing/2014/main" id="{B2E8EF01-A8E9-4527-BF6E-F9C343B5515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26" name="Text Box 15">
          <a:extLst>
            <a:ext uri="{FF2B5EF4-FFF2-40B4-BE49-F238E27FC236}">
              <a16:creationId xmlns:a16="http://schemas.microsoft.com/office/drawing/2014/main" id="{EA6F4C79-EEA6-45A0-9468-F9050F6770A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27" name="Text Box 15">
          <a:extLst>
            <a:ext uri="{FF2B5EF4-FFF2-40B4-BE49-F238E27FC236}">
              <a16:creationId xmlns:a16="http://schemas.microsoft.com/office/drawing/2014/main" id="{44AD3DDF-A03D-44D7-B301-03158FC28BA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28" name="Text Box 15">
          <a:extLst>
            <a:ext uri="{FF2B5EF4-FFF2-40B4-BE49-F238E27FC236}">
              <a16:creationId xmlns:a16="http://schemas.microsoft.com/office/drawing/2014/main" id="{024B169D-7B7B-4C4F-890D-CE76DEFFA7C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29" name="Text Box 15">
          <a:extLst>
            <a:ext uri="{FF2B5EF4-FFF2-40B4-BE49-F238E27FC236}">
              <a16:creationId xmlns:a16="http://schemas.microsoft.com/office/drawing/2014/main" id="{F41EC461-7C63-44D8-848B-B094BD8AA3E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0" name="Text Box 15">
          <a:extLst>
            <a:ext uri="{FF2B5EF4-FFF2-40B4-BE49-F238E27FC236}">
              <a16:creationId xmlns:a16="http://schemas.microsoft.com/office/drawing/2014/main" id="{AF4E3F8B-4485-4D3C-A579-33D078EA96F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1" name="Text Box 15">
          <a:extLst>
            <a:ext uri="{FF2B5EF4-FFF2-40B4-BE49-F238E27FC236}">
              <a16:creationId xmlns:a16="http://schemas.microsoft.com/office/drawing/2014/main" id="{4325DCF3-BF22-491B-9AB2-659116226FF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2" name="Text Box 15">
          <a:extLst>
            <a:ext uri="{FF2B5EF4-FFF2-40B4-BE49-F238E27FC236}">
              <a16:creationId xmlns:a16="http://schemas.microsoft.com/office/drawing/2014/main" id="{516D4CDA-0449-4979-83BB-AC4A456B37C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3" name="Text Box 15">
          <a:extLst>
            <a:ext uri="{FF2B5EF4-FFF2-40B4-BE49-F238E27FC236}">
              <a16:creationId xmlns:a16="http://schemas.microsoft.com/office/drawing/2014/main" id="{5731B22B-BB88-41AD-B2AB-F79AF8AEBF2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34" name="Text Box 15">
          <a:extLst>
            <a:ext uri="{FF2B5EF4-FFF2-40B4-BE49-F238E27FC236}">
              <a16:creationId xmlns:a16="http://schemas.microsoft.com/office/drawing/2014/main" id="{E71A4967-5CB4-40AF-A9E9-3D7330E86EC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5" name="Text Box 15">
          <a:extLst>
            <a:ext uri="{FF2B5EF4-FFF2-40B4-BE49-F238E27FC236}">
              <a16:creationId xmlns:a16="http://schemas.microsoft.com/office/drawing/2014/main" id="{E145F3C8-0919-443C-A8BF-866F2359C776}"/>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6" name="Text Box 15">
          <a:extLst>
            <a:ext uri="{FF2B5EF4-FFF2-40B4-BE49-F238E27FC236}">
              <a16:creationId xmlns:a16="http://schemas.microsoft.com/office/drawing/2014/main" id="{13464D0D-9491-4CF0-A9A8-33638987C36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7" name="Text Box 15">
          <a:extLst>
            <a:ext uri="{FF2B5EF4-FFF2-40B4-BE49-F238E27FC236}">
              <a16:creationId xmlns:a16="http://schemas.microsoft.com/office/drawing/2014/main" id="{C35A8EE8-18CA-4540-AC69-C9BFE2FFAA60}"/>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8" name="Text Box 15">
          <a:extLst>
            <a:ext uri="{FF2B5EF4-FFF2-40B4-BE49-F238E27FC236}">
              <a16:creationId xmlns:a16="http://schemas.microsoft.com/office/drawing/2014/main" id="{F2CBA3FA-F126-4E5F-AFC4-91FB4807911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39" name="Text Box 15">
          <a:extLst>
            <a:ext uri="{FF2B5EF4-FFF2-40B4-BE49-F238E27FC236}">
              <a16:creationId xmlns:a16="http://schemas.microsoft.com/office/drawing/2014/main" id="{040303BB-054F-467E-A370-D3678C4145B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40" name="Text Box 15">
          <a:extLst>
            <a:ext uri="{FF2B5EF4-FFF2-40B4-BE49-F238E27FC236}">
              <a16:creationId xmlns:a16="http://schemas.microsoft.com/office/drawing/2014/main" id="{CA17CDEA-DF04-417E-8553-D2080239225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41" name="Text Box 15">
          <a:extLst>
            <a:ext uri="{FF2B5EF4-FFF2-40B4-BE49-F238E27FC236}">
              <a16:creationId xmlns:a16="http://schemas.microsoft.com/office/drawing/2014/main" id="{C11F02D7-4B6D-4EA7-9133-C4278AC8543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42" name="Text Box 15">
          <a:extLst>
            <a:ext uri="{FF2B5EF4-FFF2-40B4-BE49-F238E27FC236}">
              <a16:creationId xmlns:a16="http://schemas.microsoft.com/office/drawing/2014/main" id="{6FEEB897-63F4-498C-9E71-4419DA4F2B9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3" name="Text Box 15">
          <a:extLst>
            <a:ext uri="{FF2B5EF4-FFF2-40B4-BE49-F238E27FC236}">
              <a16:creationId xmlns:a16="http://schemas.microsoft.com/office/drawing/2014/main" id="{0F9AE595-C12C-4A2D-8989-FE96823CBE9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4" name="Text Box 15">
          <a:extLst>
            <a:ext uri="{FF2B5EF4-FFF2-40B4-BE49-F238E27FC236}">
              <a16:creationId xmlns:a16="http://schemas.microsoft.com/office/drawing/2014/main" id="{FFAD3DEA-A34F-4283-AFE5-D7643386764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5" name="Text Box 15">
          <a:extLst>
            <a:ext uri="{FF2B5EF4-FFF2-40B4-BE49-F238E27FC236}">
              <a16:creationId xmlns:a16="http://schemas.microsoft.com/office/drawing/2014/main" id="{83139B20-70D7-46A2-8F43-F93F4282A72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6" name="Text Box 15">
          <a:extLst>
            <a:ext uri="{FF2B5EF4-FFF2-40B4-BE49-F238E27FC236}">
              <a16:creationId xmlns:a16="http://schemas.microsoft.com/office/drawing/2014/main" id="{EA1B6E45-69D5-4B1C-80FB-2A1C428A75A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7" name="Text Box 15">
          <a:extLst>
            <a:ext uri="{FF2B5EF4-FFF2-40B4-BE49-F238E27FC236}">
              <a16:creationId xmlns:a16="http://schemas.microsoft.com/office/drawing/2014/main" id="{8E516679-F456-45FB-BF49-165463A842E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8" name="Text Box 15">
          <a:extLst>
            <a:ext uri="{FF2B5EF4-FFF2-40B4-BE49-F238E27FC236}">
              <a16:creationId xmlns:a16="http://schemas.microsoft.com/office/drawing/2014/main" id="{5E1ADEE6-2BF8-4443-898F-BC9766FC524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49" name="Text Box 15">
          <a:extLst>
            <a:ext uri="{FF2B5EF4-FFF2-40B4-BE49-F238E27FC236}">
              <a16:creationId xmlns:a16="http://schemas.microsoft.com/office/drawing/2014/main" id="{2E365F65-852E-4BC6-AF7A-2AFAE6777A8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50" name="Text Box 15">
          <a:extLst>
            <a:ext uri="{FF2B5EF4-FFF2-40B4-BE49-F238E27FC236}">
              <a16:creationId xmlns:a16="http://schemas.microsoft.com/office/drawing/2014/main" id="{273F3FC2-F37D-4932-9607-E0A148860FA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1" name="Text Box 15">
          <a:extLst>
            <a:ext uri="{FF2B5EF4-FFF2-40B4-BE49-F238E27FC236}">
              <a16:creationId xmlns:a16="http://schemas.microsoft.com/office/drawing/2014/main" id="{DEA8F771-275C-4DD7-92F3-90480AEB82A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2" name="Text Box 15">
          <a:extLst>
            <a:ext uri="{FF2B5EF4-FFF2-40B4-BE49-F238E27FC236}">
              <a16:creationId xmlns:a16="http://schemas.microsoft.com/office/drawing/2014/main" id="{293594AE-4EA6-46E5-8F85-BF5AC20711D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3" name="Text Box 15">
          <a:extLst>
            <a:ext uri="{FF2B5EF4-FFF2-40B4-BE49-F238E27FC236}">
              <a16:creationId xmlns:a16="http://schemas.microsoft.com/office/drawing/2014/main" id="{0644D8E1-2FC7-4B5D-8C23-7E823584DE0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4" name="Text Box 15">
          <a:extLst>
            <a:ext uri="{FF2B5EF4-FFF2-40B4-BE49-F238E27FC236}">
              <a16:creationId xmlns:a16="http://schemas.microsoft.com/office/drawing/2014/main" id="{AB53255A-3B90-4314-A7B6-6D9694DF96C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5" name="Text Box 15">
          <a:extLst>
            <a:ext uri="{FF2B5EF4-FFF2-40B4-BE49-F238E27FC236}">
              <a16:creationId xmlns:a16="http://schemas.microsoft.com/office/drawing/2014/main" id="{974074E9-D053-4B76-8800-36D1398B476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6" name="Text Box 15">
          <a:extLst>
            <a:ext uri="{FF2B5EF4-FFF2-40B4-BE49-F238E27FC236}">
              <a16:creationId xmlns:a16="http://schemas.microsoft.com/office/drawing/2014/main" id="{7D92C2E7-B2CB-42CB-BAAD-E70C14BBB7A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7" name="Text Box 15">
          <a:extLst>
            <a:ext uri="{FF2B5EF4-FFF2-40B4-BE49-F238E27FC236}">
              <a16:creationId xmlns:a16="http://schemas.microsoft.com/office/drawing/2014/main" id="{004EDC36-7716-4418-942F-61C9A591CC7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58" name="Text Box 15">
          <a:extLst>
            <a:ext uri="{FF2B5EF4-FFF2-40B4-BE49-F238E27FC236}">
              <a16:creationId xmlns:a16="http://schemas.microsoft.com/office/drawing/2014/main" id="{C4CC7BE1-66C4-4848-A94B-046A5542CA3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59" name="Text Box 15">
          <a:extLst>
            <a:ext uri="{FF2B5EF4-FFF2-40B4-BE49-F238E27FC236}">
              <a16:creationId xmlns:a16="http://schemas.microsoft.com/office/drawing/2014/main" id="{51642639-6190-497A-9381-824D82AD935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0" name="Text Box 15">
          <a:extLst>
            <a:ext uri="{FF2B5EF4-FFF2-40B4-BE49-F238E27FC236}">
              <a16:creationId xmlns:a16="http://schemas.microsoft.com/office/drawing/2014/main" id="{C33DF437-217F-4B6F-B6EC-9C9F2CAD239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1" name="Text Box 15">
          <a:extLst>
            <a:ext uri="{FF2B5EF4-FFF2-40B4-BE49-F238E27FC236}">
              <a16:creationId xmlns:a16="http://schemas.microsoft.com/office/drawing/2014/main" id="{952C518D-75B3-4A3C-94C0-387E5B3B88E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2" name="Text Box 15">
          <a:extLst>
            <a:ext uri="{FF2B5EF4-FFF2-40B4-BE49-F238E27FC236}">
              <a16:creationId xmlns:a16="http://schemas.microsoft.com/office/drawing/2014/main" id="{B54956E7-E830-4155-9DF9-9EE08E22108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3" name="Text Box 15">
          <a:extLst>
            <a:ext uri="{FF2B5EF4-FFF2-40B4-BE49-F238E27FC236}">
              <a16:creationId xmlns:a16="http://schemas.microsoft.com/office/drawing/2014/main" id="{7AA6AA40-D05E-4D90-87A0-A55203E31B1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4" name="Text Box 15">
          <a:extLst>
            <a:ext uri="{FF2B5EF4-FFF2-40B4-BE49-F238E27FC236}">
              <a16:creationId xmlns:a16="http://schemas.microsoft.com/office/drawing/2014/main" id="{542469A6-280E-4C84-AA49-7FE483F9A11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5" name="Text Box 15">
          <a:extLst>
            <a:ext uri="{FF2B5EF4-FFF2-40B4-BE49-F238E27FC236}">
              <a16:creationId xmlns:a16="http://schemas.microsoft.com/office/drawing/2014/main" id="{F92FAF0E-D82C-4F53-A888-FB99B4C7CE8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4566" name="Text Box 15">
          <a:extLst>
            <a:ext uri="{FF2B5EF4-FFF2-40B4-BE49-F238E27FC236}">
              <a16:creationId xmlns:a16="http://schemas.microsoft.com/office/drawing/2014/main" id="{E3376B3C-22E5-476C-8FCF-E5C05CE84D1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67" name="Text Box 15">
          <a:extLst>
            <a:ext uri="{FF2B5EF4-FFF2-40B4-BE49-F238E27FC236}">
              <a16:creationId xmlns:a16="http://schemas.microsoft.com/office/drawing/2014/main" id="{B4196C06-664E-49F2-B459-3D427E207D26}"/>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68" name="Text Box 15">
          <a:extLst>
            <a:ext uri="{FF2B5EF4-FFF2-40B4-BE49-F238E27FC236}">
              <a16:creationId xmlns:a16="http://schemas.microsoft.com/office/drawing/2014/main" id="{357281AE-6E2B-4A5C-A8BF-16791FCCE1E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69" name="Text Box 15">
          <a:extLst>
            <a:ext uri="{FF2B5EF4-FFF2-40B4-BE49-F238E27FC236}">
              <a16:creationId xmlns:a16="http://schemas.microsoft.com/office/drawing/2014/main" id="{1FC9A07B-C29F-403D-B916-447528C47C9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70" name="Text Box 15">
          <a:extLst>
            <a:ext uri="{FF2B5EF4-FFF2-40B4-BE49-F238E27FC236}">
              <a16:creationId xmlns:a16="http://schemas.microsoft.com/office/drawing/2014/main" id="{EABA9EDF-4121-4D91-9EBC-DDF158A92D3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71" name="Text Box 15">
          <a:extLst>
            <a:ext uri="{FF2B5EF4-FFF2-40B4-BE49-F238E27FC236}">
              <a16:creationId xmlns:a16="http://schemas.microsoft.com/office/drawing/2014/main" id="{F987FF62-7D70-41A8-BB84-4A84FE35290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72" name="Text Box 15">
          <a:extLst>
            <a:ext uri="{FF2B5EF4-FFF2-40B4-BE49-F238E27FC236}">
              <a16:creationId xmlns:a16="http://schemas.microsoft.com/office/drawing/2014/main" id="{1B09AFC1-C010-4329-8207-BB031148216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4573" name="Text Box 15">
          <a:extLst>
            <a:ext uri="{FF2B5EF4-FFF2-40B4-BE49-F238E27FC236}">
              <a16:creationId xmlns:a16="http://schemas.microsoft.com/office/drawing/2014/main" id="{EEDAAC11-6463-43C6-A62B-BBC7CBC5E96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4" name="Text Box 15">
          <a:extLst>
            <a:ext uri="{FF2B5EF4-FFF2-40B4-BE49-F238E27FC236}">
              <a16:creationId xmlns:a16="http://schemas.microsoft.com/office/drawing/2014/main" id="{F4637608-9C10-4D3E-AFEA-B940F1DF361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5" name="Text Box 15">
          <a:extLst>
            <a:ext uri="{FF2B5EF4-FFF2-40B4-BE49-F238E27FC236}">
              <a16:creationId xmlns:a16="http://schemas.microsoft.com/office/drawing/2014/main" id="{3347B20C-1AFB-4D24-B52F-8498CEA53D3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6" name="Text Box 15">
          <a:extLst>
            <a:ext uri="{FF2B5EF4-FFF2-40B4-BE49-F238E27FC236}">
              <a16:creationId xmlns:a16="http://schemas.microsoft.com/office/drawing/2014/main" id="{95B512CA-96F0-48C4-99AB-68FC112FEFE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7" name="Text Box 15">
          <a:extLst>
            <a:ext uri="{FF2B5EF4-FFF2-40B4-BE49-F238E27FC236}">
              <a16:creationId xmlns:a16="http://schemas.microsoft.com/office/drawing/2014/main" id="{8260E86C-F8B5-4158-88CD-FD1FFB095FC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8" name="Text Box 15">
          <a:extLst>
            <a:ext uri="{FF2B5EF4-FFF2-40B4-BE49-F238E27FC236}">
              <a16:creationId xmlns:a16="http://schemas.microsoft.com/office/drawing/2014/main" id="{F59D7104-1711-47FD-913A-3FB2C566711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79" name="Text Box 15">
          <a:extLst>
            <a:ext uri="{FF2B5EF4-FFF2-40B4-BE49-F238E27FC236}">
              <a16:creationId xmlns:a16="http://schemas.microsoft.com/office/drawing/2014/main" id="{51269015-6C1E-44BB-9F36-BBFFABF2FFA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80" name="Text Box 15">
          <a:extLst>
            <a:ext uri="{FF2B5EF4-FFF2-40B4-BE49-F238E27FC236}">
              <a16:creationId xmlns:a16="http://schemas.microsoft.com/office/drawing/2014/main" id="{5245D8DC-6FF8-41A9-BF84-327F54C208F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81" name="Text Box 15">
          <a:extLst>
            <a:ext uri="{FF2B5EF4-FFF2-40B4-BE49-F238E27FC236}">
              <a16:creationId xmlns:a16="http://schemas.microsoft.com/office/drawing/2014/main" id="{52E20C85-7EEE-434D-95EE-DE7D2A7D0B8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2" name="Text Box 15">
          <a:extLst>
            <a:ext uri="{FF2B5EF4-FFF2-40B4-BE49-F238E27FC236}">
              <a16:creationId xmlns:a16="http://schemas.microsoft.com/office/drawing/2014/main" id="{35F57070-3072-4D1E-A51B-9B600102B63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3" name="Text Box 15">
          <a:extLst>
            <a:ext uri="{FF2B5EF4-FFF2-40B4-BE49-F238E27FC236}">
              <a16:creationId xmlns:a16="http://schemas.microsoft.com/office/drawing/2014/main" id="{B37DF973-0758-47CD-9110-3331806BDF3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4" name="Text Box 15">
          <a:extLst>
            <a:ext uri="{FF2B5EF4-FFF2-40B4-BE49-F238E27FC236}">
              <a16:creationId xmlns:a16="http://schemas.microsoft.com/office/drawing/2014/main" id="{F82ECC71-0BBC-4E65-9F35-6E71A1698F9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5" name="Text Box 15">
          <a:extLst>
            <a:ext uri="{FF2B5EF4-FFF2-40B4-BE49-F238E27FC236}">
              <a16:creationId xmlns:a16="http://schemas.microsoft.com/office/drawing/2014/main" id="{0C206B3D-95AC-49FF-AF12-D4F5194C1AA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6" name="Text Box 15">
          <a:extLst>
            <a:ext uri="{FF2B5EF4-FFF2-40B4-BE49-F238E27FC236}">
              <a16:creationId xmlns:a16="http://schemas.microsoft.com/office/drawing/2014/main" id="{0EA51AD9-7DB9-460C-96F4-2F9E395B49D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7" name="Text Box 15">
          <a:extLst>
            <a:ext uri="{FF2B5EF4-FFF2-40B4-BE49-F238E27FC236}">
              <a16:creationId xmlns:a16="http://schemas.microsoft.com/office/drawing/2014/main" id="{99D4B476-FEAA-4E07-B644-8375C8626E0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8" name="Text Box 15">
          <a:extLst>
            <a:ext uri="{FF2B5EF4-FFF2-40B4-BE49-F238E27FC236}">
              <a16:creationId xmlns:a16="http://schemas.microsoft.com/office/drawing/2014/main" id="{0EC1658D-CF9D-4CC9-89CB-90840E768CF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89" name="Text Box 15">
          <a:extLst>
            <a:ext uri="{FF2B5EF4-FFF2-40B4-BE49-F238E27FC236}">
              <a16:creationId xmlns:a16="http://schemas.microsoft.com/office/drawing/2014/main" id="{CDAEBDCB-2D84-4B0D-B866-FE5AFABAD2C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0" name="Text Box 15">
          <a:extLst>
            <a:ext uri="{FF2B5EF4-FFF2-40B4-BE49-F238E27FC236}">
              <a16:creationId xmlns:a16="http://schemas.microsoft.com/office/drawing/2014/main" id="{54880F20-DBCF-4CF3-BB76-60D25DB278D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1" name="Text Box 15">
          <a:extLst>
            <a:ext uri="{FF2B5EF4-FFF2-40B4-BE49-F238E27FC236}">
              <a16:creationId xmlns:a16="http://schemas.microsoft.com/office/drawing/2014/main" id="{51E61B05-B91C-4C5A-AFF4-0FAAF97BEFF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2" name="Text Box 15">
          <a:extLst>
            <a:ext uri="{FF2B5EF4-FFF2-40B4-BE49-F238E27FC236}">
              <a16:creationId xmlns:a16="http://schemas.microsoft.com/office/drawing/2014/main" id="{FC6A5B51-0676-4651-BAC7-FF9704B0308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3" name="Text Box 15">
          <a:extLst>
            <a:ext uri="{FF2B5EF4-FFF2-40B4-BE49-F238E27FC236}">
              <a16:creationId xmlns:a16="http://schemas.microsoft.com/office/drawing/2014/main" id="{9557A175-A7AF-4CCB-82F7-BF044183B76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4" name="Text Box 15">
          <a:extLst>
            <a:ext uri="{FF2B5EF4-FFF2-40B4-BE49-F238E27FC236}">
              <a16:creationId xmlns:a16="http://schemas.microsoft.com/office/drawing/2014/main" id="{30AB8362-3FA3-4B90-9D89-4267D81D947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5" name="Text Box 15">
          <a:extLst>
            <a:ext uri="{FF2B5EF4-FFF2-40B4-BE49-F238E27FC236}">
              <a16:creationId xmlns:a16="http://schemas.microsoft.com/office/drawing/2014/main" id="{CF0D97C8-C24F-40AF-84AB-5EC76A1C998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6" name="Text Box 15">
          <a:extLst>
            <a:ext uri="{FF2B5EF4-FFF2-40B4-BE49-F238E27FC236}">
              <a16:creationId xmlns:a16="http://schemas.microsoft.com/office/drawing/2014/main" id="{539F0A92-0411-4BAE-B227-3AFFD54B14B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597" name="Text Box 15">
          <a:extLst>
            <a:ext uri="{FF2B5EF4-FFF2-40B4-BE49-F238E27FC236}">
              <a16:creationId xmlns:a16="http://schemas.microsoft.com/office/drawing/2014/main" id="{0C414BAC-C680-4A6E-B539-901DEC89D54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98" name="Text Box 15">
          <a:extLst>
            <a:ext uri="{FF2B5EF4-FFF2-40B4-BE49-F238E27FC236}">
              <a16:creationId xmlns:a16="http://schemas.microsoft.com/office/drawing/2014/main" id="{71D88437-4328-4403-A3C5-3BC9206BC6D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599" name="Text Box 15">
          <a:extLst>
            <a:ext uri="{FF2B5EF4-FFF2-40B4-BE49-F238E27FC236}">
              <a16:creationId xmlns:a16="http://schemas.microsoft.com/office/drawing/2014/main" id="{640837BF-1D5B-41BD-9F1E-F820D187EE2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0" name="Text Box 15">
          <a:extLst>
            <a:ext uri="{FF2B5EF4-FFF2-40B4-BE49-F238E27FC236}">
              <a16:creationId xmlns:a16="http://schemas.microsoft.com/office/drawing/2014/main" id="{D07891E6-470F-4E5D-9A61-9FDAB76D497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1" name="Text Box 15">
          <a:extLst>
            <a:ext uri="{FF2B5EF4-FFF2-40B4-BE49-F238E27FC236}">
              <a16:creationId xmlns:a16="http://schemas.microsoft.com/office/drawing/2014/main" id="{B408B987-073C-4585-9AAF-6DFC01A0780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2" name="Text Box 15">
          <a:extLst>
            <a:ext uri="{FF2B5EF4-FFF2-40B4-BE49-F238E27FC236}">
              <a16:creationId xmlns:a16="http://schemas.microsoft.com/office/drawing/2014/main" id="{6D3168F9-E4C8-4AB0-B331-6DF612A8F88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3" name="Text Box 15">
          <a:extLst>
            <a:ext uri="{FF2B5EF4-FFF2-40B4-BE49-F238E27FC236}">
              <a16:creationId xmlns:a16="http://schemas.microsoft.com/office/drawing/2014/main" id="{DAB3CC5F-3AE0-443F-B5CB-1B04DCB6F64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4" name="Text Box 15">
          <a:extLst>
            <a:ext uri="{FF2B5EF4-FFF2-40B4-BE49-F238E27FC236}">
              <a16:creationId xmlns:a16="http://schemas.microsoft.com/office/drawing/2014/main" id="{A936470F-3383-4D7E-ADF9-9C72D842C1E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05" name="Text Box 15">
          <a:extLst>
            <a:ext uri="{FF2B5EF4-FFF2-40B4-BE49-F238E27FC236}">
              <a16:creationId xmlns:a16="http://schemas.microsoft.com/office/drawing/2014/main" id="{1B7880DA-5C59-486A-94D8-2CB94952AC7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06" name="Text Box 15">
          <a:extLst>
            <a:ext uri="{FF2B5EF4-FFF2-40B4-BE49-F238E27FC236}">
              <a16:creationId xmlns:a16="http://schemas.microsoft.com/office/drawing/2014/main" id="{DB71BF68-C2B3-4E70-A6BD-2342EF6E1DE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07" name="Text Box 15">
          <a:extLst>
            <a:ext uri="{FF2B5EF4-FFF2-40B4-BE49-F238E27FC236}">
              <a16:creationId xmlns:a16="http://schemas.microsoft.com/office/drawing/2014/main" id="{D69CE1F4-045E-43B4-9E91-4F9EC7E59B9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08" name="Text Box 15">
          <a:extLst>
            <a:ext uri="{FF2B5EF4-FFF2-40B4-BE49-F238E27FC236}">
              <a16:creationId xmlns:a16="http://schemas.microsoft.com/office/drawing/2014/main" id="{05FA38C5-1FDA-4B12-9BF9-CB2A53C2F2D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09" name="Text Box 15">
          <a:extLst>
            <a:ext uri="{FF2B5EF4-FFF2-40B4-BE49-F238E27FC236}">
              <a16:creationId xmlns:a16="http://schemas.microsoft.com/office/drawing/2014/main" id="{EEA40960-62BF-4DDA-85F8-EECDAAC1DCD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10" name="Text Box 15">
          <a:extLst>
            <a:ext uri="{FF2B5EF4-FFF2-40B4-BE49-F238E27FC236}">
              <a16:creationId xmlns:a16="http://schemas.microsoft.com/office/drawing/2014/main" id="{D33CA531-D5CD-487A-95E6-BA9D424AAF7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11" name="Text Box 15">
          <a:extLst>
            <a:ext uri="{FF2B5EF4-FFF2-40B4-BE49-F238E27FC236}">
              <a16:creationId xmlns:a16="http://schemas.microsoft.com/office/drawing/2014/main" id="{A25CB4A2-9D65-4841-977C-376DB775BD9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12" name="Text Box 15">
          <a:extLst>
            <a:ext uri="{FF2B5EF4-FFF2-40B4-BE49-F238E27FC236}">
              <a16:creationId xmlns:a16="http://schemas.microsoft.com/office/drawing/2014/main" id="{EBE85525-78F4-4D4A-934A-76C2074A646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13" name="Text Box 15">
          <a:extLst>
            <a:ext uri="{FF2B5EF4-FFF2-40B4-BE49-F238E27FC236}">
              <a16:creationId xmlns:a16="http://schemas.microsoft.com/office/drawing/2014/main" id="{8C105C46-60CE-4710-9C22-398AB7E44BE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4" name="Text Box 15">
          <a:extLst>
            <a:ext uri="{FF2B5EF4-FFF2-40B4-BE49-F238E27FC236}">
              <a16:creationId xmlns:a16="http://schemas.microsoft.com/office/drawing/2014/main" id="{56B28C01-46DB-4667-821A-8DE17761E87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5" name="Text Box 15">
          <a:extLst>
            <a:ext uri="{FF2B5EF4-FFF2-40B4-BE49-F238E27FC236}">
              <a16:creationId xmlns:a16="http://schemas.microsoft.com/office/drawing/2014/main" id="{9340DBA7-12F8-440E-A931-A034D75E457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6" name="Text Box 15">
          <a:extLst>
            <a:ext uri="{FF2B5EF4-FFF2-40B4-BE49-F238E27FC236}">
              <a16:creationId xmlns:a16="http://schemas.microsoft.com/office/drawing/2014/main" id="{76F42FDF-A828-492F-9C30-E40CF7288B9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7" name="Text Box 15">
          <a:extLst>
            <a:ext uri="{FF2B5EF4-FFF2-40B4-BE49-F238E27FC236}">
              <a16:creationId xmlns:a16="http://schemas.microsoft.com/office/drawing/2014/main" id="{CE731FCC-6147-4622-83FB-70C70CD53C2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8" name="Text Box 15">
          <a:extLst>
            <a:ext uri="{FF2B5EF4-FFF2-40B4-BE49-F238E27FC236}">
              <a16:creationId xmlns:a16="http://schemas.microsoft.com/office/drawing/2014/main" id="{8A4CA46C-250B-4E2F-A074-A95A64BF88F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19" name="Text Box 15">
          <a:extLst>
            <a:ext uri="{FF2B5EF4-FFF2-40B4-BE49-F238E27FC236}">
              <a16:creationId xmlns:a16="http://schemas.microsoft.com/office/drawing/2014/main" id="{5D787DC1-B44F-42F2-9194-097D3499DA5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20" name="Text Box 15">
          <a:extLst>
            <a:ext uri="{FF2B5EF4-FFF2-40B4-BE49-F238E27FC236}">
              <a16:creationId xmlns:a16="http://schemas.microsoft.com/office/drawing/2014/main" id="{B39E8A23-DEE1-4B0B-BA9B-B340C18624C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21" name="Text Box 15">
          <a:extLst>
            <a:ext uri="{FF2B5EF4-FFF2-40B4-BE49-F238E27FC236}">
              <a16:creationId xmlns:a16="http://schemas.microsoft.com/office/drawing/2014/main" id="{BF8D50B2-5F5C-4AB5-8D69-94BC2184F8F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2" name="Text Box 15">
          <a:extLst>
            <a:ext uri="{FF2B5EF4-FFF2-40B4-BE49-F238E27FC236}">
              <a16:creationId xmlns:a16="http://schemas.microsoft.com/office/drawing/2014/main" id="{1054C9CA-00AD-4F6B-8A63-41615F5827C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3" name="Text Box 15">
          <a:extLst>
            <a:ext uri="{FF2B5EF4-FFF2-40B4-BE49-F238E27FC236}">
              <a16:creationId xmlns:a16="http://schemas.microsoft.com/office/drawing/2014/main" id="{159EB654-A845-4BFC-85E1-2731E9F135A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4" name="Text Box 15">
          <a:extLst>
            <a:ext uri="{FF2B5EF4-FFF2-40B4-BE49-F238E27FC236}">
              <a16:creationId xmlns:a16="http://schemas.microsoft.com/office/drawing/2014/main" id="{17C99748-6560-4A86-B32F-32D42178ADF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5" name="Text Box 15">
          <a:extLst>
            <a:ext uri="{FF2B5EF4-FFF2-40B4-BE49-F238E27FC236}">
              <a16:creationId xmlns:a16="http://schemas.microsoft.com/office/drawing/2014/main" id="{EF6462D1-3910-423F-9EC9-A6EBE78448B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6" name="Text Box 15">
          <a:extLst>
            <a:ext uri="{FF2B5EF4-FFF2-40B4-BE49-F238E27FC236}">
              <a16:creationId xmlns:a16="http://schemas.microsoft.com/office/drawing/2014/main" id="{6E516F5A-F2BF-43B3-80FB-8B279A77D6C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7" name="Text Box 15">
          <a:extLst>
            <a:ext uri="{FF2B5EF4-FFF2-40B4-BE49-F238E27FC236}">
              <a16:creationId xmlns:a16="http://schemas.microsoft.com/office/drawing/2014/main" id="{593068B6-516C-4821-AEDE-EAC7E8E4F2E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8" name="Text Box 15">
          <a:extLst>
            <a:ext uri="{FF2B5EF4-FFF2-40B4-BE49-F238E27FC236}">
              <a16:creationId xmlns:a16="http://schemas.microsoft.com/office/drawing/2014/main" id="{3978C7AA-DA22-42D3-AF9D-5A04684B113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29" name="Text Box 15">
          <a:extLst>
            <a:ext uri="{FF2B5EF4-FFF2-40B4-BE49-F238E27FC236}">
              <a16:creationId xmlns:a16="http://schemas.microsoft.com/office/drawing/2014/main" id="{5AA43254-0CBC-42B8-849F-240D31BDEA2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0" name="Text Box 15">
          <a:extLst>
            <a:ext uri="{FF2B5EF4-FFF2-40B4-BE49-F238E27FC236}">
              <a16:creationId xmlns:a16="http://schemas.microsoft.com/office/drawing/2014/main" id="{876E4DE4-8FDF-4086-BE9B-A3F17512454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1" name="Text Box 15">
          <a:extLst>
            <a:ext uri="{FF2B5EF4-FFF2-40B4-BE49-F238E27FC236}">
              <a16:creationId xmlns:a16="http://schemas.microsoft.com/office/drawing/2014/main" id="{46F4D03D-034A-42C6-BB8F-1C4BC80FC12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2" name="Text Box 15">
          <a:extLst>
            <a:ext uri="{FF2B5EF4-FFF2-40B4-BE49-F238E27FC236}">
              <a16:creationId xmlns:a16="http://schemas.microsoft.com/office/drawing/2014/main" id="{2143B19F-D66F-47FF-8902-EAF50A9E038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3" name="Text Box 15">
          <a:extLst>
            <a:ext uri="{FF2B5EF4-FFF2-40B4-BE49-F238E27FC236}">
              <a16:creationId xmlns:a16="http://schemas.microsoft.com/office/drawing/2014/main" id="{79D8FF06-115E-453E-84A0-E6D53DB93E0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4" name="Text Box 15">
          <a:extLst>
            <a:ext uri="{FF2B5EF4-FFF2-40B4-BE49-F238E27FC236}">
              <a16:creationId xmlns:a16="http://schemas.microsoft.com/office/drawing/2014/main" id="{5D345D31-E238-4A5F-AE03-2B79038CFA8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5" name="Text Box 15">
          <a:extLst>
            <a:ext uri="{FF2B5EF4-FFF2-40B4-BE49-F238E27FC236}">
              <a16:creationId xmlns:a16="http://schemas.microsoft.com/office/drawing/2014/main" id="{3510AF50-B4FF-4A27-AD1C-64B64EBB4B6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6" name="Text Box 15">
          <a:extLst>
            <a:ext uri="{FF2B5EF4-FFF2-40B4-BE49-F238E27FC236}">
              <a16:creationId xmlns:a16="http://schemas.microsoft.com/office/drawing/2014/main" id="{6A72DB84-32CA-47B8-B26A-2E8A1F44F4D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37" name="Text Box 15">
          <a:extLst>
            <a:ext uri="{FF2B5EF4-FFF2-40B4-BE49-F238E27FC236}">
              <a16:creationId xmlns:a16="http://schemas.microsoft.com/office/drawing/2014/main" id="{FF8871FE-7478-4F41-8A9B-E0DB6950B70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38" name="Text Box 15">
          <a:extLst>
            <a:ext uri="{FF2B5EF4-FFF2-40B4-BE49-F238E27FC236}">
              <a16:creationId xmlns:a16="http://schemas.microsoft.com/office/drawing/2014/main" id="{DCA2BF6E-44E3-4B85-B3F3-C189491238B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39" name="Text Box 15">
          <a:extLst>
            <a:ext uri="{FF2B5EF4-FFF2-40B4-BE49-F238E27FC236}">
              <a16:creationId xmlns:a16="http://schemas.microsoft.com/office/drawing/2014/main" id="{D1D5176E-F813-4EAE-983C-B4E6F721BA6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0" name="Text Box 15">
          <a:extLst>
            <a:ext uri="{FF2B5EF4-FFF2-40B4-BE49-F238E27FC236}">
              <a16:creationId xmlns:a16="http://schemas.microsoft.com/office/drawing/2014/main" id="{C06A9F30-8DAF-4948-8A48-1E8C5B2A8A0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1" name="Text Box 15">
          <a:extLst>
            <a:ext uri="{FF2B5EF4-FFF2-40B4-BE49-F238E27FC236}">
              <a16:creationId xmlns:a16="http://schemas.microsoft.com/office/drawing/2014/main" id="{2063E21C-C651-4D8E-9741-06F5BFDC6A6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2" name="Text Box 15">
          <a:extLst>
            <a:ext uri="{FF2B5EF4-FFF2-40B4-BE49-F238E27FC236}">
              <a16:creationId xmlns:a16="http://schemas.microsoft.com/office/drawing/2014/main" id="{1BE04885-C714-4B53-A375-36483E4A767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3" name="Text Box 15">
          <a:extLst>
            <a:ext uri="{FF2B5EF4-FFF2-40B4-BE49-F238E27FC236}">
              <a16:creationId xmlns:a16="http://schemas.microsoft.com/office/drawing/2014/main" id="{41FB47A7-9B10-4850-9EDB-D0B8185FD16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4" name="Text Box 15">
          <a:extLst>
            <a:ext uri="{FF2B5EF4-FFF2-40B4-BE49-F238E27FC236}">
              <a16:creationId xmlns:a16="http://schemas.microsoft.com/office/drawing/2014/main" id="{62BCD101-F4E4-4772-A596-A63AD2B77FF4}"/>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45" name="Text Box 15">
          <a:extLst>
            <a:ext uri="{FF2B5EF4-FFF2-40B4-BE49-F238E27FC236}">
              <a16:creationId xmlns:a16="http://schemas.microsoft.com/office/drawing/2014/main" id="{F16DDD6A-320F-40D4-A3CB-A7E78E85667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46" name="Text Box 15">
          <a:extLst>
            <a:ext uri="{FF2B5EF4-FFF2-40B4-BE49-F238E27FC236}">
              <a16:creationId xmlns:a16="http://schemas.microsoft.com/office/drawing/2014/main" id="{76EB0B26-FF3C-40EA-A352-13F939C1A50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47" name="Text Box 15">
          <a:extLst>
            <a:ext uri="{FF2B5EF4-FFF2-40B4-BE49-F238E27FC236}">
              <a16:creationId xmlns:a16="http://schemas.microsoft.com/office/drawing/2014/main" id="{559EC2AD-879B-449F-A70E-E464C4B974F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48" name="Text Box 15">
          <a:extLst>
            <a:ext uri="{FF2B5EF4-FFF2-40B4-BE49-F238E27FC236}">
              <a16:creationId xmlns:a16="http://schemas.microsoft.com/office/drawing/2014/main" id="{3BB9140A-4DBB-4AE2-94A1-BEB1EACAB25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49" name="Text Box 15">
          <a:extLst>
            <a:ext uri="{FF2B5EF4-FFF2-40B4-BE49-F238E27FC236}">
              <a16:creationId xmlns:a16="http://schemas.microsoft.com/office/drawing/2014/main" id="{168B1EF5-F36B-4BDF-9AEC-D0868CD8B60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50" name="Text Box 15">
          <a:extLst>
            <a:ext uri="{FF2B5EF4-FFF2-40B4-BE49-F238E27FC236}">
              <a16:creationId xmlns:a16="http://schemas.microsoft.com/office/drawing/2014/main" id="{27101303-49CB-46E7-9AFC-D6C9226B2F6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51" name="Text Box 15">
          <a:extLst>
            <a:ext uri="{FF2B5EF4-FFF2-40B4-BE49-F238E27FC236}">
              <a16:creationId xmlns:a16="http://schemas.microsoft.com/office/drawing/2014/main" id="{255F6589-6EC8-4E84-B953-BE6C98621C8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52" name="Text Box 15">
          <a:extLst>
            <a:ext uri="{FF2B5EF4-FFF2-40B4-BE49-F238E27FC236}">
              <a16:creationId xmlns:a16="http://schemas.microsoft.com/office/drawing/2014/main" id="{BCD24CF6-E7B8-474A-83BF-2E6479BF75A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53" name="Text Box 15">
          <a:extLst>
            <a:ext uri="{FF2B5EF4-FFF2-40B4-BE49-F238E27FC236}">
              <a16:creationId xmlns:a16="http://schemas.microsoft.com/office/drawing/2014/main" id="{EEB18C1F-5E36-49A4-9BD1-87BCAE1090E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4" name="Text Box 15">
          <a:extLst>
            <a:ext uri="{FF2B5EF4-FFF2-40B4-BE49-F238E27FC236}">
              <a16:creationId xmlns:a16="http://schemas.microsoft.com/office/drawing/2014/main" id="{9137E341-B1E1-4101-BB0F-132797CCB85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5" name="Text Box 15">
          <a:extLst>
            <a:ext uri="{FF2B5EF4-FFF2-40B4-BE49-F238E27FC236}">
              <a16:creationId xmlns:a16="http://schemas.microsoft.com/office/drawing/2014/main" id="{1162F688-8A9C-452B-9688-72EB49161B7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6" name="Text Box 15">
          <a:extLst>
            <a:ext uri="{FF2B5EF4-FFF2-40B4-BE49-F238E27FC236}">
              <a16:creationId xmlns:a16="http://schemas.microsoft.com/office/drawing/2014/main" id="{B4C5CD4B-FBC5-40C8-8F21-4D81743C796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7" name="Text Box 15">
          <a:extLst>
            <a:ext uri="{FF2B5EF4-FFF2-40B4-BE49-F238E27FC236}">
              <a16:creationId xmlns:a16="http://schemas.microsoft.com/office/drawing/2014/main" id="{A3ABD871-3F11-413A-9A2A-FCA87451A3E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8" name="Text Box 15">
          <a:extLst>
            <a:ext uri="{FF2B5EF4-FFF2-40B4-BE49-F238E27FC236}">
              <a16:creationId xmlns:a16="http://schemas.microsoft.com/office/drawing/2014/main" id="{D9178877-7C00-4CB0-98FC-6A8D6AC7D8E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59" name="Text Box 15">
          <a:extLst>
            <a:ext uri="{FF2B5EF4-FFF2-40B4-BE49-F238E27FC236}">
              <a16:creationId xmlns:a16="http://schemas.microsoft.com/office/drawing/2014/main" id="{4B76EA33-58CA-4FF9-B564-1FA0D6C47D9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60" name="Text Box 15">
          <a:extLst>
            <a:ext uri="{FF2B5EF4-FFF2-40B4-BE49-F238E27FC236}">
              <a16:creationId xmlns:a16="http://schemas.microsoft.com/office/drawing/2014/main" id="{DA71BF7D-FDBD-4BFB-AD82-810814FBEF2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4661" name="Text Box 15">
          <a:extLst>
            <a:ext uri="{FF2B5EF4-FFF2-40B4-BE49-F238E27FC236}">
              <a16:creationId xmlns:a16="http://schemas.microsoft.com/office/drawing/2014/main" id="{861849D0-255D-458C-91F2-4D2103F73E1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2" name="Text Box 15">
          <a:extLst>
            <a:ext uri="{FF2B5EF4-FFF2-40B4-BE49-F238E27FC236}">
              <a16:creationId xmlns:a16="http://schemas.microsoft.com/office/drawing/2014/main" id="{359B5ED1-8C94-4544-A0C8-2AC9EFBD36E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3" name="Text Box 15">
          <a:extLst>
            <a:ext uri="{FF2B5EF4-FFF2-40B4-BE49-F238E27FC236}">
              <a16:creationId xmlns:a16="http://schemas.microsoft.com/office/drawing/2014/main" id="{71949B63-02A7-4827-BBB4-0C153692817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4" name="Text Box 15">
          <a:extLst>
            <a:ext uri="{FF2B5EF4-FFF2-40B4-BE49-F238E27FC236}">
              <a16:creationId xmlns:a16="http://schemas.microsoft.com/office/drawing/2014/main" id="{4128B327-A085-4C8C-8817-7FD688610AC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5" name="Text Box 15">
          <a:extLst>
            <a:ext uri="{FF2B5EF4-FFF2-40B4-BE49-F238E27FC236}">
              <a16:creationId xmlns:a16="http://schemas.microsoft.com/office/drawing/2014/main" id="{EF53E214-E61F-4D3B-AA9C-C6897365ABC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6" name="Text Box 15">
          <a:extLst>
            <a:ext uri="{FF2B5EF4-FFF2-40B4-BE49-F238E27FC236}">
              <a16:creationId xmlns:a16="http://schemas.microsoft.com/office/drawing/2014/main" id="{77537E0D-2FD1-4608-92FE-E5D3303F393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7" name="Text Box 15">
          <a:extLst>
            <a:ext uri="{FF2B5EF4-FFF2-40B4-BE49-F238E27FC236}">
              <a16:creationId xmlns:a16="http://schemas.microsoft.com/office/drawing/2014/main" id="{94739AC9-DDC9-43DD-8601-112EDBC5C0C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8" name="Text Box 15">
          <a:extLst>
            <a:ext uri="{FF2B5EF4-FFF2-40B4-BE49-F238E27FC236}">
              <a16:creationId xmlns:a16="http://schemas.microsoft.com/office/drawing/2014/main" id="{24D6FFEA-9381-4354-9783-8887D1F9BA0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4669" name="Text Box 15">
          <a:extLst>
            <a:ext uri="{FF2B5EF4-FFF2-40B4-BE49-F238E27FC236}">
              <a16:creationId xmlns:a16="http://schemas.microsoft.com/office/drawing/2014/main" id="{C32F67A8-F630-4387-841E-CDA65F53890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0" name="Text Box 15">
          <a:extLst>
            <a:ext uri="{FF2B5EF4-FFF2-40B4-BE49-F238E27FC236}">
              <a16:creationId xmlns:a16="http://schemas.microsoft.com/office/drawing/2014/main" id="{A9B45EE3-E1AB-444A-BE8E-307FB4CC7B3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1" name="Text Box 15">
          <a:extLst>
            <a:ext uri="{FF2B5EF4-FFF2-40B4-BE49-F238E27FC236}">
              <a16:creationId xmlns:a16="http://schemas.microsoft.com/office/drawing/2014/main" id="{28DBA03F-832C-49E0-A756-9929977A965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2" name="Text Box 15">
          <a:extLst>
            <a:ext uri="{FF2B5EF4-FFF2-40B4-BE49-F238E27FC236}">
              <a16:creationId xmlns:a16="http://schemas.microsoft.com/office/drawing/2014/main" id="{480E3F46-B123-42F1-B3EC-1CB22726F45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3" name="Text Box 15">
          <a:extLst>
            <a:ext uri="{FF2B5EF4-FFF2-40B4-BE49-F238E27FC236}">
              <a16:creationId xmlns:a16="http://schemas.microsoft.com/office/drawing/2014/main" id="{C09B954B-676D-4949-A220-8FBF10B49C9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4" name="Text Box 15">
          <a:extLst>
            <a:ext uri="{FF2B5EF4-FFF2-40B4-BE49-F238E27FC236}">
              <a16:creationId xmlns:a16="http://schemas.microsoft.com/office/drawing/2014/main" id="{387B97F8-C752-4832-BF3A-4C1AF0C2124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5" name="Text Box 15">
          <a:extLst>
            <a:ext uri="{FF2B5EF4-FFF2-40B4-BE49-F238E27FC236}">
              <a16:creationId xmlns:a16="http://schemas.microsoft.com/office/drawing/2014/main" id="{2EDB8EAA-0A62-40DF-8433-0438DEBC01E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6" name="Text Box 15">
          <a:extLst>
            <a:ext uri="{FF2B5EF4-FFF2-40B4-BE49-F238E27FC236}">
              <a16:creationId xmlns:a16="http://schemas.microsoft.com/office/drawing/2014/main" id="{BB329D10-2A6F-4B9B-9A07-131D8F1FAFC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77" name="Text Box 15">
          <a:extLst>
            <a:ext uri="{FF2B5EF4-FFF2-40B4-BE49-F238E27FC236}">
              <a16:creationId xmlns:a16="http://schemas.microsoft.com/office/drawing/2014/main" id="{E3B9B94E-383F-469D-9D24-CF861B82A76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78" name="Text Box 15">
          <a:extLst>
            <a:ext uri="{FF2B5EF4-FFF2-40B4-BE49-F238E27FC236}">
              <a16:creationId xmlns:a16="http://schemas.microsoft.com/office/drawing/2014/main" id="{FCB60390-88E4-44C9-88D8-85A6D7653EA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79" name="Text Box 15">
          <a:extLst>
            <a:ext uri="{FF2B5EF4-FFF2-40B4-BE49-F238E27FC236}">
              <a16:creationId xmlns:a16="http://schemas.microsoft.com/office/drawing/2014/main" id="{64122F9D-AE54-49B3-9B14-DD8990A7F8D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0" name="Text Box 15">
          <a:extLst>
            <a:ext uri="{FF2B5EF4-FFF2-40B4-BE49-F238E27FC236}">
              <a16:creationId xmlns:a16="http://schemas.microsoft.com/office/drawing/2014/main" id="{72641DED-B3D8-43B8-96AA-84F43A23855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1" name="Text Box 15">
          <a:extLst>
            <a:ext uri="{FF2B5EF4-FFF2-40B4-BE49-F238E27FC236}">
              <a16:creationId xmlns:a16="http://schemas.microsoft.com/office/drawing/2014/main" id="{99E31850-58FF-460B-99E5-AA7BAFAEF7A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2" name="Text Box 15">
          <a:extLst>
            <a:ext uri="{FF2B5EF4-FFF2-40B4-BE49-F238E27FC236}">
              <a16:creationId xmlns:a16="http://schemas.microsoft.com/office/drawing/2014/main" id="{300F1638-D4AE-47F2-95E8-2252448B2AE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3" name="Text Box 15">
          <a:extLst>
            <a:ext uri="{FF2B5EF4-FFF2-40B4-BE49-F238E27FC236}">
              <a16:creationId xmlns:a16="http://schemas.microsoft.com/office/drawing/2014/main" id="{D4112D06-9F52-4D29-93F0-870DFF752C0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4" name="Text Box 15">
          <a:extLst>
            <a:ext uri="{FF2B5EF4-FFF2-40B4-BE49-F238E27FC236}">
              <a16:creationId xmlns:a16="http://schemas.microsoft.com/office/drawing/2014/main" id="{195C0969-0A26-49FD-84C6-BA7F09C9EE7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85" name="Text Box 15">
          <a:extLst>
            <a:ext uri="{FF2B5EF4-FFF2-40B4-BE49-F238E27FC236}">
              <a16:creationId xmlns:a16="http://schemas.microsoft.com/office/drawing/2014/main" id="{40587F40-5055-46AA-B33A-5274A3F01CF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86" name="Text Box 15">
          <a:extLst>
            <a:ext uri="{FF2B5EF4-FFF2-40B4-BE49-F238E27FC236}">
              <a16:creationId xmlns:a16="http://schemas.microsoft.com/office/drawing/2014/main" id="{2987A6C5-DADC-488D-95B1-79CA7681672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87" name="Text Box 15">
          <a:extLst>
            <a:ext uri="{FF2B5EF4-FFF2-40B4-BE49-F238E27FC236}">
              <a16:creationId xmlns:a16="http://schemas.microsoft.com/office/drawing/2014/main" id="{F008966A-984F-47C9-B8F8-1071E155F8B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88" name="Text Box 15">
          <a:extLst>
            <a:ext uri="{FF2B5EF4-FFF2-40B4-BE49-F238E27FC236}">
              <a16:creationId xmlns:a16="http://schemas.microsoft.com/office/drawing/2014/main" id="{C527841E-A99A-4C10-84D9-EFD560A2D5E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89" name="Text Box 15">
          <a:extLst>
            <a:ext uri="{FF2B5EF4-FFF2-40B4-BE49-F238E27FC236}">
              <a16:creationId xmlns:a16="http://schemas.microsoft.com/office/drawing/2014/main" id="{AA2B6B33-F105-4DEA-A412-0236D0A241B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90" name="Text Box 15">
          <a:extLst>
            <a:ext uri="{FF2B5EF4-FFF2-40B4-BE49-F238E27FC236}">
              <a16:creationId xmlns:a16="http://schemas.microsoft.com/office/drawing/2014/main" id="{20413271-4644-4A92-AF7E-53ED070E37E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91" name="Text Box 15">
          <a:extLst>
            <a:ext uri="{FF2B5EF4-FFF2-40B4-BE49-F238E27FC236}">
              <a16:creationId xmlns:a16="http://schemas.microsoft.com/office/drawing/2014/main" id="{D732C4BE-5DF2-4A8F-B4A5-78351BC5DF6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92" name="Text Box 15">
          <a:extLst>
            <a:ext uri="{FF2B5EF4-FFF2-40B4-BE49-F238E27FC236}">
              <a16:creationId xmlns:a16="http://schemas.microsoft.com/office/drawing/2014/main" id="{2ECF0068-28F4-4759-AD7E-37DBA5F7ADD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4693" name="Text Box 15">
          <a:extLst>
            <a:ext uri="{FF2B5EF4-FFF2-40B4-BE49-F238E27FC236}">
              <a16:creationId xmlns:a16="http://schemas.microsoft.com/office/drawing/2014/main" id="{36DD26CE-EF1A-48DE-802B-71737047F80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4" name="Text Box 15">
          <a:extLst>
            <a:ext uri="{FF2B5EF4-FFF2-40B4-BE49-F238E27FC236}">
              <a16:creationId xmlns:a16="http://schemas.microsoft.com/office/drawing/2014/main" id="{4BECFAA2-6C78-4D63-95CE-FFF0FD883E0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5" name="Text Box 15">
          <a:extLst>
            <a:ext uri="{FF2B5EF4-FFF2-40B4-BE49-F238E27FC236}">
              <a16:creationId xmlns:a16="http://schemas.microsoft.com/office/drawing/2014/main" id="{31BE168C-5FD6-4E92-A439-04529E9BF20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6" name="Text Box 15">
          <a:extLst>
            <a:ext uri="{FF2B5EF4-FFF2-40B4-BE49-F238E27FC236}">
              <a16:creationId xmlns:a16="http://schemas.microsoft.com/office/drawing/2014/main" id="{F4E36004-73A5-423A-B8B9-285FD23EEEB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7" name="Text Box 15">
          <a:extLst>
            <a:ext uri="{FF2B5EF4-FFF2-40B4-BE49-F238E27FC236}">
              <a16:creationId xmlns:a16="http://schemas.microsoft.com/office/drawing/2014/main" id="{25DE4B6E-8637-492B-AEF3-46F6D4D375D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8" name="Text Box 15">
          <a:extLst>
            <a:ext uri="{FF2B5EF4-FFF2-40B4-BE49-F238E27FC236}">
              <a16:creationId xmlns:a16="http://schemas.microsoft.com/office/drawing/2014/main" id="{CB1DD961-580E-468E-B904-833A71A20F3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699" name="Text Box 15">
          <a:extLst>
            <a:ext uri="{FF2B5EF4-FFF2-40B4-BE49-F238E27FC236}">
              <a16:creationId xmlns:a16="http://schemas.microsoft.com/office/drawing/2014/main" id="{0F0F3F34-8ED3-45E7-B0DC-5C58C128EA3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700" name="Text Box 15">
          <a:extLst>
            <a:ext uri="{FF2B5EF4-FFF2-40B4-BE49-F238E27FC236}">
              <a16:creationId xmlns:a16="http://schemas.microsoft.com/office/drawing/2014/main" id="{AAED148D-85AE-4C94-93D4-88485C34873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4701" name="Text Box 15">
          <a:extLst>
            <a:ext uri="{FF2B5EF4-FFF2-40B4-BE49-F238E27FC236}">
              <a16:creationId xmlns:a16="http://schemas.microsoft.com/office/drawing/2014/main" id="{1C5F648E-E1A8-4587-9312-9EC27F575D9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2" name="Text Box 15">
          <a:extLst>
            <a:ext uri="{FF2B5EF4-FFF2-40B4-BE49-F238E27FC236}">
              <a16:creationId xmlns:a16="http://schemas.microsoft.com/office/drawing/2014/main" id="{75245F05-14FB-41C9-8351-D22E9C05732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3" name="Text Box 15">
          <a:extLst>
            <a:ext uri="{FF2B5EF4-FFF2-40B4-BE49-F238E27FC236}">
              <a16:creationId xmlns:a16="http://schemas.microsoft.com/office/drawing/2014/main" id="{F0C9416C-3CD2-4AE6-997C-8D8B9CB3598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4" name="Text Box 15">
          <a:extLst>
            <a:ext uri="{FF2B5EF4-FFF2-40B4-BE49-F238E27FC236}">
              <a16:creationId xmlns:a16="http://schemas.microsoft.com/office/drawing/2014/main" id="{E5E3C08D-562B-400C-8429-2A7A46B6E05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5" name="Text Box 15">
          <a:extLst>
            <a:ext uri="{FF2B5EF4-FFF2-40B4-BE49-F238E27FC236}">
              <a16:creationId xmlns:a16="http://schemas.microsoft.com/office/drawing/2014/main" id="{8FF5B382-F08A-405E-9777-4D2648597BD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6" name="Text Box 15">
          <a:extLst>
            <a:ext uri="{FF2B5EF4-FFF2-40B4-BE49-F238E27FC236}">
              <a16:creationId xmlns:a16="http://schemas.microsoft.com/office/drawing/2014/main" id="{C2B0F5C4-F3BF-485E-8E5B-387AB824036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7" name="Text Box 15">
          <a:extLst>
            <a:ext uri="{FF2B5EF4-FFF2-40B4-BE49-F238E27FC236}">
              <a16:creationId xmlns:a16="http://schemas.microsoft.com/office/drawing/2014/main" id="{83273DFF-5BA1-4395-85B8-E46260C40E6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8" name="Text Box 15">
          <a:extLst>
            <a:ext uri="{FF2B5EF4-FFF2-40B4-BE49-F238E27FC236}">
              <a16:creationId xmlns:a16="http://schemas.microsoft.com/office/drawing/2014/main" id="{59354F2C-2988-4D30-82CD-6C9F5F82E3B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09" name="Text Box 15">
          <a:extLst>
            <a:ext uri="{FF2B5EF4-FFF2-40B4-BE49-F238E27FC236}">
              <a16:creationId xmlns:a16="http://schemas.microsoft.com/office/drawing/2014/main" id="{68401944-F6CF-4096-9CEF-7F2370165E8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0" name="Text Box 15">
          <a:extLst>
            <a:ext uri="{FF2B5EF4-FFF2-40B4-BE49-F238E27FC236}">
              <a16:creationId xmlns:a16="http://schemas.microsoft.com/office/drawing/2014/main" id="{AC980385-5340-496F-BAC0-1C51DAB6146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1" name="Text Box 15">
          <a:extLst>
            <a:ext uri="{FF2B5EF4-FFF2-40B4-BE49-F238E27FC236}">
              <a16:creationId xmlns:a16="http://schemas.microsoft.com/office/drawing/2014/main" id="{07E93882-6240-4539-9D52-888F4ECD22D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2" name="Text Box 15">
          <a:extLst>
            <a:ext uri="{FF2B5EF4-FFF2-40B4-BE49-F238E27FC236}">
              <a16:creationId xmlns:a16="http://schemas.microsoft.com/office/drawing/2014/main" id="{57812FCE-9F18-4658-A010-E7DA83A3FE0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3" name="Text Box 15">
          <a:extLst>
            <a:ext uri="{FF2B5EF4-FFF2-40B4-BE49-F238E27FC236}">
              <a16:creationId xmlns:a16="http://schemas.microsoft.com/office/drawing/2014/main" id="{6A4E005F-02EE-49F7-A732-DCEA0FB8C41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4" name="Text Box 15">
          <a:extLst>
            <a:ext uri="{FF2B5EF4-FFF2-40B4-BE49-F238E27FC236}">
              <a16:creationId xmlns:a16="http://schemas.microsoft.com/office/drawing/2014/main" id="{0F08C8F6-31EF-46C4-A472-0268FAF5E91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5" name="Text Box 15">
          <a:extLst>
            <a:ext uri="{FF2B5EF4-FFF2-40B4-BE49-F238E27FC236}">
              <a16:creationId xmlns:a16="http://schemas.microsoft.com/office/drawing/2014/main" id="{9D7E73D5-85F4-4DD4-A07D-698CA38A6A8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6" name="Text Box 15">
          <a:extLst>
            <a:ext uri="{FF2B5EF4-FFF2-40B4-BE49-F238E27FC236}">
              <a16:creationId xmlns:a16="http://schemas.microsoft.com/office/drawing/2014/main" id="{CFFC4A4F-0850-4828-BA5E-EC99A559551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17" name="Text Box 15">
          <a:extLst>
            <a:ext uri="{FF2B5EF4-FFF2-40B4-BE49-F238E27FC236}">
              <a16:creationId xmlns:a16="http://schemas.microsoft.com/office/drawing/2014/main" id="{516A6817-3B5C-4B23-8674-7108BC6E6EE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18" name="Text Box 15">
          <a:extLst>
            <a:ext uri="{FF2B5EF4-FFF2-40B4-BE49-F238E27FC236}">
              <a16:creationId xmlns:a16="http://schemas.microsoft.com/office/drawing/2014/main" id="{1CEFD84B-CE6F-48C7-A17C-F520BCE2A8C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19" name="Text Box 15">
          <a:extLst>
            <a:ext uri="{FF2B5EF4-FFF2-40B4-BE49-F238E27FC236}">
              <a16:creationId xmlns:a16="http://schemas.microsoft.com/office/drawing/2014/main" id="{AA7285F4-D976-4CF1-B891-9482929B72B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0" name="Text Box 15">
          <a:extLst>
            <a:ext uri="{FF2B5EF4-FFF2-40B4-BE49-F238E27FC236}">
              <a16:creationId xmlns:a16="http://schemas.microsoft.com/office/drawing/2014/main" id="{9D217FFF-D0E1-4FF5-BE2A-3444E81F9F4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1" name="Text Box 15">
          <a:extLst>
            <a:ext uri="{FF2B5EF4-FFF2-40B4-BE49-F238E27FC236}">
              <a16:creationId xmlns:a16="http://schemas.microsoft.com/office/drawing/2014/main" id="{0F2ACAD4-1B91-48DC-8D91-7B2A68AA260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2" name="Text Box 15">
          <a:extLst>
            <a:ext uri="{FF2B5EF4-FFF2-40B4-BE49-F238E27FC236}">
              <a16:creationId xmlns:a16="http://schemas.microsoft.com/office/drawing/2014/main" id="{30CD09D9-2E6C-4C43-BB7C-5D48E3BE379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3" name="Text Box 15">
          <a:extLst>
            <a:ext uri="{FF2B5EF4-FFF2-40B4-BE49-F238E27FC236}">
              <a16:creationId xmlns:a16="http://schemas.microsoft.com/office/drawing/2014/main" id="{9712ED13-6E71-4008-9A22-68BB49638B2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4" name="Text Box 15">
          <a:extLst>
            <a:ext uri="{FF2B5EF4-FFF2-40B4-BE49-F238E27FC236}">
              <a16:creationId xmlns:a16="http://schemas.microsoft.com/office/drawing/2014/main" id="{37EA925C-450F-42D6-8640-AD02656A35E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25" name="Text Box 15">
          <a:extLst>
            <a:ext uri="{FF2B5EF4-FFF2-40B4-BE49-F238E27FC236}">
              <a16:creationId xmlns:a16="http://schemas.microsoft.com/office/drawing/2014/main" id="{22FF9D78-4CEA-44A1-A50A-94628C11137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26" name="Text Box 15">
          <a:extLst>
            <a:ext uri="{FF2B5EF4-FFF2-40B4-BE49-F238E27FC236}">
              <a16:creationId xmlns:a16="http://schemas.microsoft.com/office/drawing/2014/main" id="{AD434EF8-E3B1-492C-BE0F-B6380CF8E7A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27" name="Text Box 15">
          <a:extLst>
            <a:ext uri="{FF2B5EF4-FFF2-40B4-BE49-F238E27FC236}">
              <a16:creationId xmlns:a16="http://schemas.microsoft.com/office/drawing/2014/main" id="{7DC82DA5-5A69-44B6-B7F8-53080B3A383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28" name="Text Box 15">
          <a:extLst>
            <a:ext uri="{FF2B5EF4-FFF2-40B4-BE49-F238E27FC236}">
              <a16:creationId xmlns:a16="http://schemas.microsoft.com/office/drawing/2014/main" id="{72A99A61-CEA1-41B7-9FC5-B47217359BB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29" name="Text Box 15">
          <a:extLst>
            <a:ext uri="{FF2B5EF4-FFF2-40B4-BE49-F238E27FC236}">
              <a16:creationId xmlns:a16="http://schemas.microsoft.com/office/drawing/2014/main" id="{72798584-0DE7-4670-8507-39EBD62C98A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30" name="Text Box 15">
          <a:extLst>
            <a:ext uri="{FF2B5EF4-FFF2-40B4-BE49-F238E27FC236}">
              <a16:creationId xmlns:a16="http://schemas.microsoft.com/office/drawing/2014/main" id="{8F9056E0-AAB8-46DD-9AC4-66E711E94A2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31" name="Text Box 15">
          <a:extLst>
            <a:ext uri="{FF2B5EF4-FFF2-40B4-BE49-F238E27FC236}">
              <a16:creationId xmlns:a16="http://schemas.microsoft.com/office/drawing/2014/main" id="{F942E83F-5B82-48AA-A3BF-54024E5EC8A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32" name="Text Box 15">
          <a:extLst>
            <a:ext uri="{FF2B5EF4-FFF2-40B4-BE49-F238E27FC236}">
              <a16:creationId xmlns:a16="http://schemas.microsoft.com/office/drawing/2014/main" id="{F3FB376C-B9C4-492F-AE16-8B59C490125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33" name="Text Box 15">
          <a:extLst>
            <a:ext uri="{FF2B5EF4-FFF2-40B4-BE49-F238E27FC236}">
              <a16:creationId xmlns:a16="http://schemas.microsoft.com/office/drawing/2014/main" id="{535D54DD-1B05-48FB-90AF-D0465811BCF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4" name="Text Box 15">
          <a:extLst>
            <a:ext uri="{FF2B5EF4-FFF2-40B4-BE49-F238E27FC236}">
              <a16:creationId xmlns:a16="http://schemas.microsoft.com/office/drawing/2014/main" id="{F2B0B274-41B8-498C-911D-4E2844D35BE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5" name="Text Box 15">
          <a:extLst>
            <a:ext uri="{FF2B5EF4-FFF2-40B4-BE49-F238E27FC236}">
              <a16:creationId xmlns:a16="http://schemas.microsoft.com/office/drawing/2014/main" id="{88D863A2-6127-41C1-BEC8-B0197F228DA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6" name="Text Box 15">
          <a:extLst>
            <a:ext uri="{FF2B5EF4-FFF2-40B4-BE49-F238E27FC236}">
              <a16:creationId xmlns:a16="http://schemas.microsoft.com/office/drawing/2014/main" id="{71DE47D4-7625-4652-9491-3711466C2F1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7" name="Text Box 15">
          <a:extLst>
            <a:ext uri="{FF2B5EF4-FFF2-40B4-BE49-F238E27FC236}">
              <a16:creationId xmlns:a16="http://schemas.microsoft.com/office/drawing/2014/main" id="{17D9253D-D1E9-4B79-AB08-B04500AE17F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8" name="Text Box 15">
          <a:extLst>
            <a:ext uri="{FF2B5EF4-FFF2-40B4-BE49-F238E27FC236}">
              <a16:creationId xmlns:a16="http://schemas.microsoft.com/office/drawing/2014/main" id="{D2216F95-5612-4549-9AB2-5108F69EEF9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39" name="Text Box 15">
          <a:extLst>
            <a:ext uri="{FF2B5EF4-FFF2-40B4-BE49-F238E27FC236}">
              <a16:creationId xmlns:a16="http://schemas.microsoft.com/office/drawing/2014/main" id="{EB6D0AC1-E6DA-4755-B9D4-CC60589AF6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40" name="Text Box 15">
          <a:extLst>
            <a:ext uri="{FF2B5EF4-FFF2-40B4-BE49-F238E27FC236}">
              <a16:creationId xmlns:a16="http://schemas.microsoft.com/office/drawing/2014/main" id="{03C57757-A973-43A0-9059-5BDF174C299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41" name="Text Box 15">
          <a:extLst>
            <a:ext uri="{FF2B5EF4-FFF2-40B4-BE49-F238E27FC236}">
              <a16:creationId xmlns:a16="http://schemas.microsoft.com/office/drawing/2014/main" id="{397B6E36-2B4A-4F24-A032-434B54011E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2" name="Text Box 15">
          <a:extLst>
            <a:ext uri="{FF2B5EF4-FFF2-40B4-BE49-F238E27FC236}">
              <a16:creationId xmlns:a16="http://schemas.microsoft.com/office/drawing/2014/main" id="{7D1D6E2E-867B-4716-956A-0855A4F15BC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3" name="Text Box 15">
          <a:extLst>
            <a:ext uri="{FF2B5EF4-FFF2-40B4-BE49-F238E27FC236}">
              <a16:creationId xmlns:a16="http://schemas.microsoft.com/office/drawing/2014/main" id="{5530D10C-ADB6-4E4B-9638-1B456B31FCC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4" name="Text Box 15">
          <a:extLst>
            <a:ext uri="{FF2B5EF4-FFF2-40B4-BE49-F238E27FC236}">
              <a16:creationId xmlns:a16="http://schemas.microsoft.com/office/drawing/2014/main" id="{270FA7A8-9466-4AF5-9053-5BBA8DB4D0B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5" name="Text Box 15">
          <a:extLst>
            <a:ext uri="{FF2B5EF4-FFF2-40B4-BE49-F238E27FC236}">
              <a16:creationId xmlns:a16="http://schemas.microsoft.com/office/drawing/2014/main" id="{45D85898-9B93-4D33-8986-C7FDB1ACC9B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6" name="Text Box 15">
          <a:extLst>
            <a:ext uri="{FF2B5EF4-FFF2-40B4-BE49-F238E27FC236}">
              <a16:creationId xmlns:a16="http://schemas.microsoft.com/office/drawing/2014/main" id="{76300DC9-CA3E-4154-8663-49496E65A83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7" name="Text Box 15">
          <a:extLst>
            <a:ext uri="{FF2B5EF4-FFF2-40B4-BE49-F238E27FC236}">
              <a16:creationId xmlns:a16="http://schemas.microsoft.com/office/drawing/2014/main" id="{633DAC9B-2357-4A63-92EE-84F1242390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8" name="Text Box 15">
          <a:extLst>
            <a:ext uri="{FF2B5EF4-FFF2-40B4-BE49-F238E27FC236}">
              <a16:creationId xmlns:a16="http://schemas.microsoft.com/office/drawing/2014/main" id="{7B81E31B-CDC4-4FA5-84D9-51F28D55CD1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49" name="Text Box 15">
          <a:extLst>
            <a:ext uri="{FF2B5EF4-FFF2-40B4-BE49-F238E27FC236}">
              <a16:creationId xmlns:a16="http://schemas.microsoft.com/office/drawing/2014/main" id="{697BE885-73BB-4CD4-A8BB-80FF8F4AC89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0" name="Text Box 15">
          <a:extLst>
            <a:ext uri="{FF2B5EF4-FFF2-40B4-BE49-F238E27FC236}">
              <a16:creationId xmlns:a16="http://schemas.microsoft.com/office/drawing/2014/main" id="{440938A4-3C4B-455F-8298-10DE3DF2CF4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1" name="Text Box 15">
          <a:extLst>
            <a:ext uri="{FF2B5EF4-FFF2-40B4-BE49-F238E27FC236}">
              <a16:creationId xmlns:a16="http://schemas.microsoft.com/office/drawing/2014/main" id="{C10BEE32-9EA3-49CB-9276-C391C2BD29B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2" name="Text Box 15">
          <a:extLst>
            <a:ext uri="{FF2B5EF4-FFF2-40B4-BE49-F238E27FC236}">
              <a16:creationId xmlns:a16="http://schemas.microsoft.com/office/drawing/2014/main" id="{9F9F922D-055A-445C-B08F-6F9C6CF69DB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3" name="Text Box 15">
          <a:extLst>
            <a:ext uri="{FF2B5EF4-FFF2-40B4-BE49-F238E27FC236}">
              <a16:creationId xmlns:a16="http://schemas.microsoft.com/office/drawing/2014/main" id="{555397A5-8BD3-4EAA-912D-716792FCA6A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4" name="Text Box 15">
          <a:extLst>
            <a:ext uri="{FF2B5EF4-FFF2-40B4-BE49-F238E27FC236}">
              <a16:creationId xmlns:a16="http://schemas.microsoft.com/office/drawing/2014/main" id="{D2AB55AC-BB3A-428E-BC81-BE52E075C32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5" name="Text Box 15">
          <a:extLst>
            <a:ext uri="{FF2B5EF4-FFF2-40B4-BE49-F238E27FC236}">
              <a16:creationId xmlns:a16="http://schemas.microsoft.com/office/drawing/2014/main" id="{79FC0165-42ED-48C1-9F2F-8D7CE355E7B1}"/>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6" name="Text Box 15">
          <a:extLst>
            <a:ext uri="{FF2B5EF4-FFF2-40B4-BE49-F238E27FC236}">
              <a16:creationId xmlns:a16="http://schemas.microsoft.com/office/drawing/2014/main" id="{6C800BF4-89E1-475C-82FD-159E8DDD570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757" name="Text Box 15">
          <a:extLst>
            <a:ext uri="{FF2B5EF4-FFF2-40B4-BE49-F238E27FC236}">
              <a16:creationId xmlns:a16="http://schemas.microsoft.com/office/drawing/2014/main" id="{68167179-1DF4-4567-8F60-F9CF833501FA}"/>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58" name="Text Box 15">
          <a:extLst>
            <a:ext uri="{FF2B5EF4-FFF2-40B4-BE49-F238E27FC236}">
              <a16:creationId xmlns:a16="http://schemas.microsoft.com/office/drawing/2014/main" id="{3D397E4A-A87D-4785-94DC-96EE53944381}"/>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59" name="Text Box 15">
          <a:extLst>
            <a:ext uri="{FF2B5EF4-FFF2-40B4-BE49-F238E27FC236}">
              <a16:creationId xmlns:a16="http://schemas.microsoft.com/office/drawing/2014/main" id="{E5F4083C-CA05-4793-8E9E-DE087A21A451}"/>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0" name="Text Box 15">
          <a:extLst>
            <a:ext uri="{FF2B5EF4-FFF2-40B4-BE49-F238E27FC236}">
              <a16:creationId xmlns:a16="http://schemas.microsoft.com/office/drawing/2014/main" id="{C3BDC17B-5FFD-45FD-BCF8-D4ECA428A90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1" name="Text Box 15">
          <a:extLst>
            <a:ext uri="{FF2B5EF4-FFF2-40B4-BE49-F238E27FC236}">
              <a16:creationId xmlns:a16="http://schemas.microsoft.com/office/drawing/2014/main" id="{B89D25E9-EF41-4509-80AC-561B9C71FF56}"/>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2" name="Text Box 15">
          <a:extLst>
            <a:ext uri="{FF2B5EF4-FFF2-40B4-BE49-F238E27FC236}">
              <a16:creationId xmlns:a16="http://schemas.microsoft.com/office/drawing/2014/main" id="{5DEFF8DC-EC85-46F0-9DF1-6EFA2AC4720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3" name="Text Box 15">
          <a:extLst>
            <a:ext uri="{FF2B5EF4-FFF2-40B4-BE49-F238E27FC236}">
              <a16:creationId xmlns:a16="http://schemas.microsoft.com/office/drawing/2014/main" id="{0E7BE146-ACF7-44F7-BC31-24203714803E}"/>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4" name="Text Box 15">
          <a:extLst>
            <a:ext uri="{FF2B5EF4-FFF2-40B4-BE49-F238E27FC236}">
              <a16:creationId xmlns:a16="http://schemas.microsoft.com/office/drawing/2014/main" id="{7A722342-EE97-4F48-B48D-804DD785F8F7}"/>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765" name="Text Box 15">
          <a:extLst>
            <a:ext uri="{FF2B5EF4-FFF2-40B4-BE49-F238E27FC236}">
              <a16:creationId xmlns:a16="http://schemas.microsoft.com/office/drawing/2014/main" id="{D78FC8FD-3D15-4081-9919-AE94E70E19A5}"/>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66" name="Text Box 15">
          <a:extLst>
            <a:ext uri="{FF2B5EF4-FFF2-40B4-BE49-F238E27FC236}">
              <a16:creationId xmlns:a16="http://schemas.microsoft.com/office/drawing/2014/main" id="{405C2285-CCC6-488E-BF9A-D7CB1302C87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67" name="Text Box 15">
          <a:extLst>
            <a:ext uri="{FF2B5EF4-FFF2-40B4-BE49-F238E27FC236}">
              <a16:creationId xmlns:a16="http://schemas.microsoft.com/office/drawing/2014/main" id="{54A26E6E-A4CB-4115-B055-C2E886A8F84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68" name="Text Box 15">
          <a:extLst>
            <a:ext uri="{FF2B5EF4-FFF2-40B4-BE49-F238E27FC236}">
              <a16:creationId xmlns:a16="http://schemas.microsoft.com/office/drawing/2014/main" id="{A8586BED-DA38-45CE-B204-02FF7F2639A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69" name="Text Box 15">
          <a:extLst>
            <a:ext uri="{FF2B5EF4-FFF2-40B4-BE49-F238E27FC236}">
              <a16:creationId xmlns:a16="http://schemas.microsoft.com/office/drawing/2014/main" id="{688014CD-9260-4579-9EF8-4B926A6A037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70" name="Text Box 15">
          <a:extLst>
            <a:ext uri="{FF2B5EF4-FFF2-40B4-BE49-F238E27FC236}">
              <a16:creationId xmlns:a16="http://schemas.microsoft.com/office/drawing/2014/main" id="{55FBB83A-E8BE-4556-99B3-47F4DE7D05D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71" name="Text Box 15">
          <a:extLst>
            <a:ext uri="{FF2B5EF4-FFF2-40B4-BE49-F238E27FC236}">
              <a16:creationId xmlns:a16="http://schemas.microsoft.com/office/drawing/2014/main" id="{1825B8C3-729B-4348-8BEE-3C286293824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72" name="Text Box 15">
          <a:extLst>
            <a:ext uri="{FF2B5EF4-FFF2-40B4-BE49-F238E27FC236}">
              <a16:creationId xmlns:a16="http://schemas.microsoft.com/office/drawing/2014/main" id="{3410C30F-FE89-4AAA-9470-BC5EC87B301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73" name="Text Box 15">
          <a:extLst>
            <a:ext uri="{FF2B5EF4-FFF2-40B4-BE49-F238E27FC236}">
              <a16:creationId xmlns:a16="http://schemas.microsoft.com/office/drawing/2014/main" id="{6AD36A48-1741-4FBC-8412-E19CCE8EFC3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4" name="Text Box 15">
          <a:extLst>
            <a:ext uri="{FF2B5EF4-FFF2-40B4-BE49-F238E27FC236}">
              <a16:creationId xmlns:a16="http://schemas.microsoft.com/office/drawing/2014/main" id="{D4EA243F-226E-4220-A6BB-E2B53FC9BB1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5" name="Text Box 15">
          <a:extLst>
            <a:ext uri="{FF2B5EF4-FFF2-40B4-BE49-F238E27FC236}">
              <a16:creationId xmlns:a16="http://schemas.microsoft.com/office/drawing/2014/main" id="{D5B332E2-89AE-4423-AD5A-FF0A163B906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6" name="Text Box 15">
          <a:extLst>
            <a:ext uri="{FF2B5EF4-FFF2-40B4-BE49-F238E27FC236}">
              <a16:creationId xmlns:a16="http://schemas.microsoft.com/office/drawing/2014/main" id="{C5AF0DDE-7009-4AB3-AEBD-2741DFBD252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7" name="Text Box 15">
          <a:extLst>
            <a:ext uri="{FF2B5EF4-FFF2-40B4-BE49-F238E27FC236}">
              <a16:creationId xmlns:a16="http://schemas.microsoft.com/office/drawing/2014/main" id="{CC9D7EF0-80F1-4EBA-8642-A32156878E2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8" name="Text Box 15">
          <a:extLst>
            <a:ext uri="{FF2B5EF4-FFF2-40B4-BE49-F238E27FC236}">
              <a16:creationId xmlns:a16="http://schemas.microsoft.com/office/drawing/2014/main" id="{A3CCB79C-1580-4CA8-9C11-D81A98C687E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79" name="Text Box 15">
          <a:extLst>
            <a:ext uri="{FF2B5EF4-FFF2-40B4-BE49-F238E27FC236}">
              <a16:creationId xmlns:a16="http://schemas.microsoft.com/office/drawing/2014/main" id="{B8F2748A-3269-4624-8554-B5481A776ED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80" name="Text Box 15">
          <a:extLst>
            <a:ext uri="{FF2B5EF4-FFF2-40B4-BE49-F238E27FC236}">
              <a16:creationId xmlns:a16="http://schemas.microsoft.com/office/drawing/2014/main" id="{9A830687-D449-4920-A741-A1943CCAF88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81" name="Text Box 15">
          <a:extLst>
            <a:ext uri="{FF2B5EF4-FFF2-40B4-BE49-F238E27FC236}">
              <a16:creationId xmlns:a16="http://schemas.microsoft.com/office/drawing/2014/main" id="{CD98EB52-9B6E-45B3-A3E5-7CA18835131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2" name="Text Box 15">
          <a:extLst>
            <a:ext uri="{FF2B5EF4-FFF2-40B4-BE49-F238E27FC236}">
              <a16:creationId xmlns:a16="http://schemas.microsoft.com/office/drawing/2014/main" id="{1D3BF7E6-BBE4-42B7-95BF-187AFD82B71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3" name="Text Box 15">
          <a:extLst>
            <a:ext uri="{FF2B5EF4-FFF2-40B4-BE49-F238E27FC236}">
              <a16:creationId xmlns:a16="http://schemas.microsoft.com/office/drawing/2014/main" id="{4AA4E2F5-249C-4740-B595-BD4B4703DEF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4" name="Text Box 15">
          <a:extLst>
            <a:ext uri="{FF2B5EF4-FFF2-40B4-BE49-F238E27FC236}">
              <a16:creationId xmlns:a16="http://schemas.microsoft.com/office/drawing/2014/main" id="{ACE8EE9F-970F-4D8D-828E-32601046BFD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5" name="Text Box 15">
          <a:extLst>
            <a:ext uri="{FF2B5EF4-FFF2-40B4-BE49-F238E27FC236}">
              <a16:creationId xmlns:a16="http://schemas.microsoft.com/office/drawing/2014/main" id="{0B752D5E-BE11-4F6F-9146-8C2E26AFF9B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6" name="Text Box 15">
          <a:extLst>
            <a:ext uri="{FF2B5EF4-FFF2-40B4-BE49-F238E27FC236}">
              <a16:creationId xmlns:a16="http://schemas.microsoft.com/office/drawing/2014/main" id="{F12E16AC-F785-4EBF-8B06-422E87825CD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7" name="Text Box 15">
          <a:extLst>
            <a:ext uri="{FF2B5EF4-FFF2-40B4-BE49-F238E27FC236}">
              <a16:creationId xmlns:a16="http://schemas.microsoft.com/office/drawing/2014/main" id="{49EAC841-D9C1-4913-8856-90F8A4B693A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8" name="Text Box 15">
          <a:extLst>
            <a:ext uri="{FF2B5EF4-FFF2-40B4-BE49-F238E27FC236}">
              <a16:creationId xmlns:a16="http://schemas.microsoft.com/office/drawing/2014/main" id="{D1780766-AA32-472B-9C14-8E3B708CBAE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89" name="Text Box 15">
          <a:extLst>
            <a:ext uri="{FF2B5EF4-FFF2-40B4-BE49-F238E27FC236}">
              <a16:creationId xmlns:a16="http://schemas.microsoft.com/office/drawing/2014/main" id="{C3357D6B-BC1D-4F4E-B4EE-C928CA78269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0" name="Text Box 15">
          <a:extLst>
            <a:ext uri="{FF2B5EF4-FFF2-40B4-BE49-F238E27FC236}">
              <a16:creationId xmlns:a16="http://schemas.microsoft.com/office/drawing/2014/main" id="{19F3365F-50EC-431F-8834-5710235BE0B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1" name="Text Box 15">
          <a:extLst>
            <a:ext uri="{FF2B5EF4-FFF2-40B4-BE49-F238E27FC236}">
              <a16:creationId xmlns:a16="http://schemas.microsoft.com/office/drawing/2014/main" id="{D193A2BE-8967-404E-B8C7-5C8B03D7981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2" name="Text Box 15">
          <a:extLst>
            <a:ext uri="{FF2B5EF4-FFF2-40B4-BE49-F238E27FC236}">
              <a16:creationId xmlns:a16="http://schemas.microsoft.com/office/drawing/2014/main" id="{4D8EB406-F00B-4642-B6E0-9E83A411992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3" name="Text Box 15">
          <a:extLst>
            <a:ext uri="{FF2B5EF4-FFF2-40B4-BE49-F238E27FC236}">
              <a16:creationId xmlns:a16="http://schemas.microsoft.com/office/drawing/2014/main" id="{9582AFCE-26FE-4596-982B-3547DDED7D2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4" name="Text Box 15">
          <a:extLst>
            <a:ext uri="{FF2B5EF4-FFF2-40B4-BE49-F238E27FC236}">
              <a16:creationId xmlns:a16="http://schemas.microsoft.com/office/drawing/2014/main" id="{A8A563C6-1C9D-428E-B925-088267D562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5" name="Text Box 15">
          <a:extLst>
            <a:ext uri="{FF2B5EF4-FFF2-40B4-BE49-F238E27FC236}">
              <a16:creationId xmlns:a16="http://schemas.microsoft.com/office/drawing/2014/main" id="{2534027B-F897-48B7-ADBF-BD6CBDA89C0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6" name="Text Box 15">
          <a:extLst>
            <a:ext uri="{FF2B5EF4-FFF2-40B4-BE49-F238E27FC236}">
              <a16:creationId xmlns:a16="http://schemas.microsoft.com/office/drawing/2014/main" id="{34804128-7B60-4A49-8879-CAFE6971173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797" name="Text Box 15">
          <a:extLst>
            <a:ext uri="{FF2B5EF4-FFF2-40B4-BE49-F238E27FC236}">
              <a16:creationId xmlns:a16="http://schemas.microsoft.com/office/drawing/2014/main" id="{8DCAA13A-7A1E-4111-9FA3-378DC70C87F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98" name="Text Box 15">
          <a:extLst>
            <a:ext uri="{FF2B5EF4-FFF2-40B4-BE49-F238E27FC236}">
              <a16:creationId xmlns:a16="http://schemas.microsoft.com/office/drawing/2014/main" id="{47FDBA2F-16DC-4005-BFB3-F5EFBF583AD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799" name="Text Box 15">
          <a:extLst>
            <a:ext uri="{FF2B5EF4-FFF2-40B4-BE49-F238E27FC236}">
              <a16:creationId xmlns:a16="http://schemas.microsoft.com/office/drawing/2014/main" id="{131E7D04-3CD0-4B0C-B554-F540512B2BA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0" name="Text Box 15">
          <a:extLst>
            <a:ext uri="{FF2B5EF4-FFF2-40B4-BE49-F238E27FC236}">
              <a16:creationId xmlns:a16="http://schemas.microsoft.com/office/drawing/2014/main" id="{AEABA151-346E-4F94-81DE-1EA25A35A53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1" name="Text Box 15">
          <a:extLst>
            <a:ext uri="{FF2B5EF4-FFF2-40B4-BE49-F238E27FC236}">
              <a16:creationId xmlns:a16="http://schemas.microsoft.com/office/drawing/2014/main" id="{CD0A6CBE-B428-442F-A66B-CBE7C57FF06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2" name="Text Box 15">
          <a:extLst>
            <a:ext uri="{FF2B5EF4-FFF2-40B4-BE49-F238E27FC236}">
              <a16:creationId xmlns:a16="http://schemas.microsoft.com/office/drawing/2014/main" id="{17B6772E-159A-46C6-890D-622BC43637A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3" name="Text Box 15">
          <a:extLst>
            <a:ext uri="{FF2B5EF4-FFF2-40B4-BE49-F238E27FC236}">
              <a16:creationId xmlns:a16="http://schemas.microsoft.com/office/drawing/2014/main" id="{AB44F9B5-41E2-405B-BE5B-F8D22197962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4" name="Text Box 15">
          <a:extLst>
            <a:ext uri="{FF2B5EF4-FFF2-40B4-BE49-F238E27FC236}">
              <a16:creationId xmlns:a16="http://schemas.microsoft.com/office/drawing/2014/main" id="{3C2329EE-BF44-418F-8CE1-278BE26E83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4805" name="Text Box 15">
          <a:extLst>
            <a:ext uri="{FF2B5EF4-FFF2-40B4-BE49-F238E27FC236}">
              <a16:creationId xmlns:a16="http://schemas.microsoft.com/office/drawing/2014/main" id="{D40335F7-426F-42E1-8FBC-3F25783779C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06" name="Text Box 15">
          <a:extLst>
            <a:ext uri="{FF2B5EF4-FFF2-40B4-BE49-F238E27FC236}">
              <a16:creationId xmlns:a16="http://schemas.microsoft.com/office/drawing/2014/main" id="{573D2C9F-0FD0-4562-B800-AC36227B545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07" name="Text Box 15">
          <a:extLst>
            <a:ext uri="{FF2B5EF4-FFF2-40B4-BE49-F238E27FC236}">
              <a16:creationId xmlns:a16="http://schemas.microsoft.com/office/drawing/2014/main" id="{4459924E-F8DD-40BC-8503-44947F8FC54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08" name="Text Box 15">
          <a:extLst>
            <a:ext uri="{FF2B5EF4-FFF2-40B4-BE49-F238E27FC236}">
              <a16:creationId xmlns:a16="http://schemas.microsoft.com/office/drawing/2014/main" id="{D2CD6FD2-F20D-4F4D-B785-947EA19AD53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09" name="Text Box 15">
          <a:extLst>
            <a:ext uri="{FF2B5EF4-FFF2-40B4-BE49-F238E27FC236}">
              <a16:creationId xmlns:a16="http://schemas.microsoft.com/office/drawing/2014/main" id="{16994386-1E41-4F34-9E53-B81DDDBBB8A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10" name="Text Box 15">
          <a:extLst>
            <a:ext uri="{FF2B5EF4-FFF2-40B4-BE49-F238E27FC236}">
              <a16:creationId xmlns:a16="http://schemas.microsoft.com/office/drawing/2014/main" id="{18F352F0-95DF-428D-A6F0-02F5C449CA8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11" name="Text Box 15">
          <a:extLst>
            <a:ext uri="{FF2B5EF4-FFF2-40B4-BE49-F238E27FC236}">
              <a16:creationId xmlns:a16="http://schemas.microsoft.com/office/drawing/2014/main" id="{D15915F2-3753-41BC-8085-E13C0D6EDE7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12" name="Text Box 15">
          <a:extLst>
            <a:ext uri="{FF2B5EF4-FFF2-40B4-BE49-F238E27FC236}">
              <a16:creationId xmlns:a16="http://schemas.microsoft.com/office/drawing/2014/main" id="{4EF087EA-F2B7-4579-92CC-B953B8F1C51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4813" name="Text Box 15">
          <a:extLst>
            <a:ext uri="{FF2B5EF4-FFF2-40B4-BE49-F238E27FC236}">
              <a16:creationId xmlns:a16="http://schemas.microsoft.com/office/drawing/2014/main" id="{53A67B55-9C74-4C6E-893F-054CB3373BF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4" name="Text Box 15">
          <a:extLst>
            <a:ext uri="{FF2B5EF4-FFF2-40B4-BE49-F238E27FC236}">
              <a16:creationId xmlns:a16="http://schemas.microsoft.com/office/drawing/2014/main" id="{2D16A274-E9A2-4FD9-88CC-203854DC521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5" name="Text Box 15">
          <a:extLst>
            <a:ext uri="{FF2B5EF4-FFF2-40B4-BE49-F238E27FC236}">
              <a16:creationId xmlns:a16="http://schemas.microsoft.com/office/drawing/2014/main" id="{38DFFE15-9D90-40BA-89EC-A46CC1ECE745}"/>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6" name="Text Box 15">
          <a:extLst>
            <a:ext uri="{FF2B5EF4-FFF2-40B4-BE49-F238E27FC236}">
              <a16:creationId xmlns:a16="http://schemas.microsoft.com/office/drawing/2014/main" id="{86BFB4E7-5BAD-496A-B658-F98151B73A47}"/>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7" name="Text Box 15">
          <a:extLst>
            <a:ext uri="{FF2B5EF4-FFF2-40B4-BE49-F238E27FC236}">
              <a16:creationId xmlns:a16="http://schemas.microsoft.com/office/drawing/2014/main" id="{BD002BB3-0716-4695-9DB5-AAAD958976E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8" name="Text Box 15">
          <a:extLst>
            <a:ext uri="{FF2B5EF4-FFF2-40B4-BE49-F238E27FC236}">
              <a16:creationId xmlns:a16="http://schemas.microsoft.com/office/drawing/2014/main" id="{6A119D17-9597-4100-B0DA-9294B2453D61}"/>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19" name="Text Box 15">
          <a:extLst>
            <a:ext uri="{FF2B5EF4-FFF2-40B4-BE49-F238E27FC236}">
              <a16:creationId xmlns:a16="http://schemas.microsoft.com/office/drawing/2014/main" id="{57EA8D33-3C10-4E89-84AA-1DE074EBD29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20" name="Text Box 15">
          <a:extLst>
            <a:ext uri="{FF2B5EF4-FFF2-40B4-BE49-F238E27FC236}">
              <a16:creationId xmlns:a16="http://schemas.microsoft.com/office/drawing/2014/main" id="{C67CC652-D769-4689-AFBE-95BCD3AA9E42}"/>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21" name="Text Box 15">
          <a:extLst>
            <a:ext uri="{FF2B5EF4-FFF2-40B4-BE49-F238E27FC236}">
              <a16:creationId xmlns:a16="http://schemas.microsoft.com/office/drawing/2014/main" id="{0E0EBB00-284E-42AC-81D8-166CF7E9A218}"/>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2" name="Text Box 15">
          <a:extLst>
            <a:ext uri="{FF2B5EF4-FFF2-40B4-BE49-F238E27FC236}">
              <a16:creationId xmlns:a16="http://schemas.microsoft.com/office/drawing/2014/main" id="{176C8930-A739-4E4F-8830-00B33AD6FCC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3" name="Text Box 15">
          <a:extLst>
            <a:ext uri="{FF2B5EF4-FFF2-40B4-BE49-F238E27FC236}">
              <a16:creationId xmlns:a16="http://schemas.microsoft.com/office/drawing/2014/main" id="{D721B431-C2B6-4C4D-AB08-24F929159D85}"/>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4" name="Text Box 15">
          <a:extLst>
            <a:ext uri="{FF2B5EF4-FFF2-40B4-BE49-F238E27FC236}">
              <a16:creationId xmlns:a16="http://schemas.microsoft.com/office/drawing/2014/main" id="{A78D7092-16CF-4FC1-A25C-74A718ED980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5" name="Text Box 15">
          <a:extLst>
            <a:ext uri="{FF2B5EF4-FFF2-40B4-BE49-F238E27FC236}">
              <a16:creationId xmlns:a16="http://schemas.microsoft.com/office/drawing/2014/main" id="{DB4E7F9F-2A58-4E38-BD1E-4DB896A286C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6" name="Text Box 15">
          <a:extLst>
            <a:ext uri="{FF2B5EF4-FFF2-40B4-BE49-F238E27FC236}">
              <a16:creationId xmlns:a16="http://schemas.microsoft.com/office/drawing/2014/main" id="{C7BEB6FB-60C9-49C8-AD4B-412206A1831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7" name="Text Box 15">
          <a:extLst>
            <a:ext uri="{FF2B5EF4-FFF2-40B4-BE49-F238E27FC236}">
              <a16:creationId xmlns:a16="http://schemas.microsoft.com/office/drawing/2014/main" id="{2ECA24E8-8843-4E8A-A95B-370A4FE087EE}"/>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8" name="Text Box 15">
          <a:extLst>
            <a:ext uri="{FF2B5EF4-FFF2-40B4-BE49-F238E27FC236}">
              <a16:creationId xmlns:a16="http://schemas.microsoft.com/office/drawing/2014/main" id="{4E9AA84B-8D5F-4D21-B53D-583BADBF5C23}"/>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29" name="Text Box 15">
          <a:extLst>
            <a:ext uri="{FF2B5EF4-FFF2-40B4-BE49-F238E27FC236}">
              <a16:creationId xmlns:a16="http://schemas.microsoft.com/office/drawing/2014/main" id="{4333CB84-D683-4CB7-85DB-BBAFBA83E918}"/>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0" name="Text Box 15">
          <a:extLst>
            <a:ext uri="{FF2B5EF4-FFF2-40B4-BE49-F238E27FC236}">
              <a16:creationId xmlns:a16="http://schemas.microsoft.com/office/drawing/2014/main" id="{C614C0CB-FDF4-4817-978F-A89E733B4A2A}"/>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1" name="Text Box 15">
          <a:extLst>
            <a:ext uri="{FF2B5EF4-FFF2-40B4-BE49-F238E27FC236}">
              <a16:creationId xmlns:a16="http://schemas.microsoft.com/office/drawing/2014/main" id="{391C7CB9-2759-462B-B695-3921ED2D1DE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2" name="Text Box 15">
          <a:extLst>
            <a:ext uri="{FF2B5EF4-FFF2-40B4-BE49-F238E27FC236}">
              <a16:creationId xmlns:a16="http://schemas.microsoft.com/office/drawing/2014/main" id="{2A6E5BD1-54C7-4C51-BCAD-80FA95DA6D2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3" name="Text Box 15">
          <a:extLst>
            <a:ext uri="{FF2B5EF4-FFF2-40B4-BE49-F238E27FC236}">
              <a16:creationId xmlns:a16="http://schemas.microsoft.com/office/drawing/2014/main" id="{14BFC7BB-6429-4AA7-8214-8FF0567F893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4" name="Text Box 15">
          <a:extLst>
            <a:ext uri="{FF2B5EF4-FFF2-40B4-BE49-F238E27FC236}">
              <a16:creationId xmlns:a16="http://schemas.microsoft.com/office/drawing/2014/main" id="{3E5A2D55-72A2-4992-863A-8BD3E7BDD6B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5" name="Text Box 15">
          <a:extLst>
            <a:ext uri="{FF2B5EF4-FFF2-40B4-BE49-F238E27FC236}">
              <a16:creationId xmlns:a16="http://schemas.microsoft.com/office/drawing/2014/main" id="{D3747547-B20B-4BD8-A268-5A293A959893}"/>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6" name="Text Box 15">
          <a:extLst>
            <a:ext uri="{FF2B5EF4-FFF2-40B4-BE49-F238E27FC236}">
              <a16:creationId xmlns:a16="http://schemas.microsoft.com/office/drawing/2014/main" id="{07C35F27-B5CD-409E-81A2-C90F707CAC9D}"/>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37" name="Text Box 15">
          <a:extLst>
            <a:ext uri="{FF2B5EF4-FFF2-40B4-BE49-F238E27FC236}">
              <a16:creationId xmlns:a16="http://schemas.microsoft.com/office/drawing/2014/main" id="{F5B6C6B3-94D5-49CF-95C4-0D82051B8E06}"/>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38" name="Text Box 15">
          <a:extLst>
            <a:ext uri="{FF2B5EF4-FFF2-40B4-BE49-F238E27FC236}">
              <a16:creationId xmlns:a16="http://schemas.microsoft.com/office/drawing/2014/main" id="{DF78019F-605B-4227-BDA7-EA8E16EFEFA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39" name="Text Box 15">
          <a:extLst>
            <a:ext uri="{FF2B5EF4-FFF2-40B4-BE49-F238E27FC236}">
              <a16:creationId xmlns:a16="http://schemas.microsoft.com/office/drawing/2014/main" id="{8BB395A7-A225-4468-9708-DF434F877EC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0" name="Text Box 15">
          <a:extLst>
            <a:ext uri="{FF2B5EF4-FFF2-40B4-BE49-F238E27FC236}">
              <a16:creationId xmlns:a16="http://schemas.microsoft.com/office/drawing/2014/main" id="{1EC34A18-DD3F-4E80-B25C-92321A0C4199}"/>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1" name="Text Box 15">
          <a:extLst>
            <a:ext uri="{FF2B5EF4-FFF2-40B4-BE49-F238E27FC236}">
              <a16:creationId xmlns:a16="http://schemas.microsoft.com/office/drawing/2014/main" id="{15C85D6B-99ED-45DE-9A84-12AA767CCEC7}"/>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2" name="Text Box 15">
          <a:extLst>
            <a:ext uri="{FF2B5EF4-FFF2-40B4-BE49-F238E27FC236}">
              <a16:creationId xmlns:a16="http://schemas.microsoft.com/office/drawing/2014/main" id="{B3906F7D-1E1A-436D-A1F2-A42AD6AAA90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3" name="Text Box 15">
          <a:extLst>
            <a:ext uri="{FF2B5EF4-FFF2-40B4-BE49-F238E27FC236}">
              <a16:creationId xmlns:a16="http://schemas.microsoft.com/office/drawing/2014/main" id="{70FB47D3-AD31-40E0-873E-BCEC42818AFE}"/>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4" name="Text Box 15">
          <a:extLst>
            <a:ext uri="{FF2B5EF4-FFF2-40B4-BE49-F238E27FC236}">
              <a16:creationId xmlns:a16="http://schemas.microsoft.com/office/drawing/2014/main" id="{66A2F2C5-CC68-405E-B5E7-EDE383FFC9F8}"/>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45" name="Text Box 15">
          <a:extLst>
            <a:ext uri="{FF2B5EF4-FFF2-40B4-BE49-F238E27FC236}">
              <a16:creationId xmlns:a16="http://schemas.microsoft.com/office/drawing/2014/main" id="{ACA026AB-7A0D-4432-A542-5179479804B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46" name="Text Box 15">
          <a:extLst>
            <a:ext uri="{FF2B5EF4-FFF2-40B4-BE49-F238E27FC236}">
              <a16:creationId xmlns:a16="http://schemas.microsoft.com/office/drawing/2014/main" id="{AA52F5BC-8373-45D3-B38D-9E38CEE9AE69}"/>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47" name="Text Box 15">
          <a:extLst>
            <a:ext uri="{FF2B5EF4-FFF2-40B4-BE49-F238E27FC236}">
              <a16:creationId xmlns:a16="http://schemas.microsoft.com/office/drawing/2014/main" id="{DF87A778-D9A8-437B-92F4-598A3BAABC1E}"/>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48" name="Text Box 15">
          <a:extLst>
            <a:ext uri="{FF2B5EF4-FFF2-40B4-BE49-F238E27FC236}">
              <a16:creationId xmlns:a16="http://schemas.microsoft.com/office/drawing/2014/main" id="{D91435E6-9352-4496-A870-2C2F05A3A6B6}"/>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49" name="Text Box 15">
          <a:extLst>
            <a:ext uri="{FF2B5EF4-FFF2-40B4-BE49-F238E27FC236}">
              <a16:creationId xmlns:a16="http://schemas.microsoft.com/office/drawing/2014/main" id="{DCBCB488-3137-4835-A060-9B54DC0D8449}"/>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50" name="Text Box 15">
          <a:extLst>
            <a:ext uri="{FF2B5EF4-FFF2-40B4-BE49-F238E27FC236}">
              <a16:creationId xmlns:a16="http://schemas.microsoft.com/office/drawing/2014/main" id="{0D24A708-BDB8-4B84-9B1B-E6AF212426AE}"/>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51" name="Text Box 15">
          <a:extLst>
            <a:ext uri="{FF2B5EF4-FFF2-40B4-BE49-F238E27FC236}">
              <a16:creationId xmlns:a16="http://schemas.microsoft.com/office/drawing/2014/main" id="{3089DB9D-0A06-44AE-B0DC-C8EBD3778426}"/>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52" name="Text Box 15">
          <a:extLst>
            <a:ext uri="{FF2B5EF4-FFF2-40B4-BE49-F238E27FC236}">
              <a16:creationId xmlns:a16="http://schemas.microsoft.com/office/drawing/2014/main" id="{ED34F21D-B3AA-4EA1-8A9E-2E5D2EEBD168}"/>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53" name="Text Box 15">
          <a:extLst>
            <a:ext uri="{FF2B5EF4-FFF2-40B4-BE49-F238E27FC236}">
              <a16:creationId xmlns:a16="http://schemas.microsoft.com/office/drawing/2014/main" id="{DE4F0DE1-7E0F-4AB6-B15D-EEFB68032A1D}"/>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4" name="Text Box 15">
          <a:extLst>
            <a:ext uri="{FF2B5EF4-FFF2-40B4-BE49-F238E27FC236}">
              <a16:creationId xmlns:a16="http://schemas.microsoft.com/office/drawing/2014/main" id="{80DA3261-48EC-4859-A14F-E63D12AF525E}"/>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5" name="Text Box 15">
          <a:extLst>
            <a:ext uri="{FF2B5EF4-FFF2-40B4-BE49-F238E27FC236}">
              <a16:creationId xmlns:a16="http://schemas.microsoft.com/office/drawing/2014/main" id="{A4B1D77B-070A-48AF-85B6-2DCD5E76DC9D}"/>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6" name="Text Box 15">
          <a:extLst>
            <a:ext uri="{FF2B5EF4-FFF2-40B4-BE49-F238E27FC236}">
              <a16:creationId xmlns:a16="http://schemas.microsoft.com/office/drawing/2014/main" id="{B9FD8602-D502-417B-84E4-424ADDF0361F}"/>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7" name="Text Box 15">
          <a:extLst>
            <a:ext uri="{FF2B5EF4-FFF2-40B4-BE49-F238E27FC236}">
              <a16:creationId xmlns:a16="http://schemas.microsoft.com/office/drawing/2014/main" id="{CA831AFB-9156-44DC-AB8D-EE5719DF8C4E}"/>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8" name="Text Box 15">
          <a:extLst>
            <a:ext uri="{FF2B5EF4-FFF2-40B4-BE49-F238E27FC236}">
              <a16:creationId xmlns:a16="http://schemas.microsoft.com/office/drawing/2014/main" id="{FB1E2C76-4637-475D-861D-C300DFF12435}"/>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59" name="Text Box 15">
          <a:extLst>
            <a:ext uri="{FF2B5EF4-FFF2-40B4-BE49-F238E27FC236}">
              <a16:creationId xmlns:a16="http://schemas.microsoft.com/office/drawing/2014/main" id="{08480715-B662-43A7-B8CE-E409F2CC3274}"/>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60" name="Text Box 15">
          <a:extLst>
            <a:ext uri="{FF2B5EF4-FFF2-40B4-BE49-F238E27FC236}">
              <a16:creationId xmlns:a16="http://schemas.microsoft.com/office/drawing/2014/main" id="{FF232F92-3CB4-428F-82C5-82217DE6E075}"/>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61" name="Text Box 15">
          <a:extLst>
            <a:ext uri="{FF2B5EF4-FFF2-40B4-BE49-F238E27FC236}">
              <a16:creationId xmlns:a16="http://schemas.microsoft.com/office/drawing/2014/main" id="{9C59C9CE-D2A5-4DCD-9330-6AF75B20CF8A}"/>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2" name="Text Box 15">
          <a:extLst>
            <a:ext uri="{FF2B5EF4-FFF2-40B4-BE49-F238E27FC236}">
              <a16:creationId xmlns:a16="http://schemas.microsoft.com/office/drawing/2014/main" id="{E89FAD14-48BD-4901-9E42-FED47743913F}"/>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3" name="Text Box 15">
          <a:extLst>
            <a:ext uri="{FF2B5EF4-FFF2-40B4-BE49-F238E27FC236}">
              <a16:creationId xmlns:a16="http://schemas.microsoft.com/office/drawing/2014/main" id="{B5B054BD-A001-4D9D-89B1-3BAB00C3178A}"/>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4" name="Text Box 15">
          <a:extLst>
            <a:ext uri="{FF2B5EF4-FFF2-40B4-BE49-F238E27FC236}">
              <a16:creationId xmlns:a16="http://schemas.microsoft.com/office/drawing/2014/main" id="{51AF8A80-A1AA-45EA-98CD-77B99A7E54E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5" name="Text Box 15">
          <a:extLst>
            <a:ext uri="{FF2B5EF4-FFF2-40B4-BE49-F238E27FC236}">
              <a16:creationId xmlns:a16="http://schemas.microsoft.com/office/drawing/2014/main" id="{B34E8FEE-5D71-431A-BC1D-0FE697D2B890}"/>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6" name="Text Box 15">
          <a:extLst>
            <a:ext uri="{FF2B5EF4-FFF2-40B4-BE49-F238E27FC236}">
              <a16:creationId xmlns:a16="http://schemas.microsoft.com/office/drawing/2014/main" id="{DB8E3D65-1DF5-497D-B038-DED0FB08EC8C}"/>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7" name="Text Box 15">
          <a:extLst>
            <a:ext uri="{FF2B5EF4-FFF2-40B4-BE49-F238E27FC236}">
              <a16:creationId xmlns:a16="http://schemas.microsoft.com/office/drawing/2014/main" id="{3E41673F-DABB-4040-87C7-E7BB8C7780E4}"/>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8" name="Text Box 15">
          <a:extLst>
            <a:ext uri="{FF2B5EF4-FFF2-40B4-BE49-F238E27FC236}">
              <a16:creationId xmlns:a16="http://schemas.microsoft.com/office/drawing/2014/main" id="{AF88D29C-31BF-458C-AA4A-1F34819D661D}"/>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7871"/>
    <xdr:sp macro="" textlink="">
      <xdr:nvSpPr>
        <xdr:cNvPr id="4869" name="Text Box 15">
          <a:extLst>
            <a:ext uri="{FF2B5EF4-FFF2-40B4-BE49-F238E27FC236}">
              <a16:creationId xmlns:a16="http://schemas.microsoft.com/office/drawing/2014/main" id="{C9F65995-AA0C-4586-BE2B-BFC35934F82F}"/>
            </a:ext>
          </a:extLst>
        </xdr:cNvPr>
        <xdr:cNvSpPr txBox="1">
          <a:spLocks noChangeArrowheads="1"/>
        </xdr:cNvSpPr>
      </xdr:nvSpPr>
      <xdr:spPr bwMode="auto">
        <a:xfrm>
          <a:off x="1933575" y="74352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0" name="Text Box 15">
          <a:extLst>
            <a:ext uri="{FF2B5EF4-FFF2-40B4-BE49-F238E27FC236}">
              <a16:creationId xmlns:a16="http://schemas.microsoft.com/office/drawing/2014/main" id="{0F04626F-8FA4-4DE9-9A4B-ECC81BBD12B5}"/>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1" name="Text Box 15">
          <a:extLst>
            <a:ext uri="{FF2B5EF4-FFF2-40B4-BE49-F238E27FC236}">
              <a16:creationId xmlns:a16="http://schemas.microsoft.com/office/drawing/2014/main" id="{A7F1CE54-47D5-4D7F-8015-E38343E37B8C}"/>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2" name="Text Box 15">
          <a:extLst>
            <a:ext uri="{FF2B5EF4-FFF2-40B4-BE49-F238E27FC236}">
              <a16:creationId xmlns:a16="http://schemas.microsoft.com/office/drawing/2014/main" id="{D49925B6-88D5-4C66-8F10-CA30C2CD492B}"/>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3" name="Text Box 15">
          <a:extLst>
            <a:ext uri="{FF2B5EF4-FFF2-40B4-BE49-F238E27FC236}">
              <a16:creationId xmlns:a16="http://schemas.microsoft.com/office/drawing/2014/main" id="{9ECF3BF4-76A3-4B92-876C-BC8846017020}"/>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4" name="Text Box 15">
          <a:extLst>
            <a:ext uri="{FF2B5EF4-FFF2-40B4-BE49-F238E27FC236}">
              <a16:creationId xmlns:a16="http://schemas.microsoft.com/office/drawing/2014/main" id="{BBB0B6B8-9B92-4A31-A82A-E08247B3DDBA}"/>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5" name="Text Box 15">
          <a:extLst>
            <a:ext uri="{FF2B5EF4-FFF2-40B4-BE49-F238E27FC236}">
              <a16:creationId xmlns:a16="http://schemas.microsoft.com/office/drawing/2014/main" id="{E1C910CD-B691-41B2-A93A-A59CCDDE94B4}"/>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6" name="Text Box 15">
          <a:extLst>
            <a:ext uri="{FF2B5EF4-FFF2-40B4-BE49-F238E27FC236}">
              <a16:creationId xmlns:a16="http://schemas.microsoft.com/office/drawing/2014/main" id="{5F9D79E4-A940-4A0F-9512-B9274AC23686}"/>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353</xdr:row>
      <xdr:rowOff>0</xdr:rowOff>
    </xdr:from>
    <xdr:ext cx="95250" cy="295275"/>
    <xdr:sp macro="" textlink="">
      <xdr:nvSpPr>
        <xdr:cNvPr id="4877" name="Text Box 15">
          <a:extLst>
            <a:ext uri="{FF2B5EF4-FFF2-40B4-BE49-F238E27FC236}">
              <a16:creationId xmlns:a16="http://schemas.microsoft.com/office/drawing/2014/main" id="{A1816096-CAC0-4255-8DC8-F19F04B6CD47}"/>
            </a:ext>
          </a:extLst>
        </xdr:cNvPr>
        <xdr:cNvSpPr txBox="1">
          <a:spLocks noChangeArrowheads="1"/>
        </xdr:cNvSpPr>
      </xdr:nvSpPr>
      <xdr:spPr bwMode="auto">
        <a:xfrm>
          <a:off x="1933575" y="74352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78" name="Text Box 15">
          <a:extLst>
            <a:ext uri="{FF2B5EF4-FFF2-40B4-BE49-F238E27FC236}">
              <a16:creationId xmlns:a16="http://schemas.microsoft.com/office/drawing/2014/main" id="{922EE39C-DD4B-4028-B8AB-D818C500F6F3}"/>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79" name="Text Box 15">
          <a:extLst>
            <a:ext uri="{FF2B5EF4-FFF2-40B4-BE49-F238E27FC236}">
              <a16:creationId xmlns:a16="http://schemas.microsoft.com/office/drawing/2014/main" id="{EABEDF47-B46B-4D6A-B70C-F190DE22C4B8}"/>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0" name="Text Box 15">
          <a:extLst>
            <a:ext uri="{FF2B5EF4-FFF2-40B4-BE49-F238E27FC236}">
              <a16:creationId xmlns:a16="http://schemas.microsoft.com/office/drawing/2014/main" id="{3427FC19-0F49-43E1-A46F-21CF9283D0C9}"/>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1" name="Text Box 15">
          <a:extLst>
            <a:ext uri="{FF2B5EF4-FFF2-40B4-BE49-F238E27FC236}">
              <a16:creationId xmlns:a16="http://schemas.microsoft.com/office/drawing/2014/main" id="{2E745CB1-40B5-48DB-A681-4B3B4A3DD25B}"/>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2" name="Text Box 15">
          <a:extLst>
            <a:ext uri="{FF2B5EF4-FFF2-40B4-BE49-F238E27FC236}">
              <a16:creationId xmlns:a16="http://schemas.microsoft.com/office/drawing/2014/main" id="{BF5FD207-7C7D-4834-851D-F36952574694}"/>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3" name="Text Box 15">
          <a:extLst>
            <a:ext uri="{FF2B5EF4-FFF2-40B4-BE49-F238E27FC236}">
              <a16:creationId xmlns:a16="http://schemas.microsoft.com/office/drawing/2014/main" id="{7A6E8EBD-13A5-4D6A-9D96-997859217031}"/>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4" name="Text Box 15">
          <a:extLst>
            <a:ext uri="{FF2B5EF4-FFF2-40B4-BE49-F238E27FC236}">
              <a16:creationId xmlns:a16="http://schemas.microsoft.com/office/drawing/2014/main" id="{77D9D84D-3DC3-442A-9243-F081BABB3707}"/>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7871"/>
    <xdr:sp macro="" textlink="">
      <xdr:nvSpPr>
        <xdr:cNvPr id="4885" name="Text Box 15">
          <a:extLst>
            <a:ext uri="{FF2B5EF4-FFF2-40B4-BE49-F238E27FC236}">
              <a16:creationId xmlns:a16="http://schemas.microsoft.com/office/drawing/2014/main" id="{9CDECFD1-FEB3-4F99-A44E-F94EE5069F1A}"/>
            </a:ext>
          </a:extLst>
        </xdr:cNvPr>
        <xdr:cNvSpPr txBox="1">
          <a:spLocks noChangeArrowheads="1"/>
        </xdr:cNvSpPr>
      </xdr:nvSpPr>
      <xdr:spPr bwMode="auto">
        <a:xfrm>
          <a:off x="1933575" y="745140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86" name="Text Box 15">
          <a:extLst>
            <a:ext uri="{FF2B5EF4-FFF2-40B4-BE49-F238E27FC236}">
              <a16:creationId xmlns:a16="http://schemas.microsoft.com/office/drawing/2014/main" id="{AC1DE4F1-A3B1-4B14-BAB4-4918BF7DCE42}"/>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87" name="Text Box 15">
          <a:extLst>
            <a:ext uri="{FF2B5EF4-FFF2-40B4-BE49-F238E27FC236}">
              <a16:creationId xmlns:a16="http://schemas.microsoft.com/office/drawing/2014/main" id="{1969F43A-0176-471F-B96A-8AD1341E6B61}"/>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88" name="Text Box 15">
          <a:extLst>
            <a:ext uri="{FF2B5EF4-FFF2-40B4-BE49-F238E27FC236}">
              <a16:creationId xmlns:a16="http://schemas.microsoft.com/office/drawing/2014/main" id="{19E7925A-2885-4EB5-8D8F-4BB73CF9D153}"/>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354</xdr:row>
      <xdr:rowOff>0</xdr:rowOff>
    </xdr:from>
    <xdr:ext cx="95250" cy="295275"/>
    <xdr:sp macro="" textlink="">
      <xdr:nvSpPr>
        <xdr:cNvPr id="4889" name="Text Box 15">
          <a:extLst>
            <a:ext uri="{FF2B5EF4-FFF2-40B4-BE49-F238E27FC236}">
              <a16:creationId xmlns:a16="http://schemas.microsoft.com/office/drawing/2014/main" id="{DE91CCE3-9A1A-479D-ABE8-34FC4DEF4EEE}"/>
            </a:ext>
          </a:extLst>
        </xdr:cNvPr>
        <xdr:cNvSpPr txBox="1">
          <a:spLocks noChangeArrowheads="1"/>
        </xdr:cNvSpPr>
      </xdr:nvSpPr>
      <xdr:spPr bwMode="auto">
        <a:xfrm>
          <a:off x="1933575" y="745140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0" name="Text Box 15">
          <a:extLst>
            <a:ext uri="{FF2B5EF4-FFF2-40B4-BE49-F238E27FC236}">
              <a16:creationId xmlns:a16="http://schemas.microsoft.com/office/drawing/2014/main" id="{79AD0F4E-C18B-40B4-888A-99021772129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1" name="Text Box 15">
          <a:extLst>
            <a:ext uri="{FF2B5EF4-FFF2-40B4-BE49-F238E27FC236}">
              <a16:creationId xmlns:a16="http://schemas.microsoft.com/office/drawing/2014/main" id="{9BAFF5B5-7468-45C5-A35E-68368EDA2597}"/>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2" name="Text Box 15">
          <a:extLst>
            <a:ext uri="{FF2B5EF4-FFF2-40B4-BE49-F238E27FC236}">
              <a16:creationId xmlns:a16="http://schemas.microsoft.com/office/drawing/2014/main" id="{35659E45-E7CF-4554-A25C-C4A0442A9757}"/>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3" name="Text Box 15">
          <a:extLst>
            <a:ext uri="{FF2B5EF4-FFF2-40B4-BE49-F238E27FC236}">
              <a16:creationId xmlns:a16="http://schemas.microsoft.com/office/drawing/2014/main" id="{91844AEA-FDD6-4C86-81D9-1722ACE42D59}"/>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4" name="Text Box 15">
          <a:extLst>
            <a:ext uri="{FF2B5EF4-FFF2-40B4-BE49-F238E27FC236}">
              <a16:creationId xmlns:a16="http://schemas.microsoft.com/office/drawing/2014/main" id="{939D0E8D-6961-4E83-A6B9-7FD04BA4AFA5}"/>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5" name="Text Box 15">
          <a:extLst>
            <a:ext uri="{FF2B5EF4-FFF2-40B4-BE49-F238E27FC236}">
              <a16:creationId xmlns:a16="http://schemas.microsoft.com/office/drawing/2014/main" id="{EB0FDAA9-8CAF-4857-882A-6282A96B1002}"/>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6" name="Text Box 15">
          <a:extLst>
            <a:ext uri="{FF2B5EF4-FFF2-40B4-BE49-F238E27FC236}">
              <a16:creationId xmlns:a16="http://schemas.microsoft.com/office/drawing/2014/main" id="{824CC8BE-4BCB-43DC-BE39-46A7A63C91AE}"/>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897" name="Text Box 15">
          <a:extLst>
            <a:ext uri="{FF2B5EF4-FFF2-40B4-BE49-F238E27FC236}">
              <a16:creationId xmlns:a16="http://schemas.microsoft.com/office/drawing/2014/main" id="{175102E8-438F-4B1D-AC5D-9C411BEC57A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898" name="Text Box 15">
          <a:extLst>
            <a:ext uri="{FF2B5EF4-FFF2-40B4-BE49-F238E27FC236}">
              <a16:creationId xmlns:a16="http://schemas.microsoft.com/office/drawing/2014/main" id="{EF840CBF-3401-4C3E-B2E5-575CF3374DE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899" name="Text Box 15">
          <a:extLst>
            <a:ext uri="{FF2B5EF4-FFF2-40B4-BE49-F238E27FC236}">
              <a16:creationId xmlns:a16="http://schemas.microsoft.com/office/drawing/2014/main" id="{D8DD9EF4-F5FF-42D8-98A7-6AD7D7D33774}"/>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0" name="Text Box 15">
          <a:extLst>
            <a:ext uri="{FF2B5EF4-FFF2-40B4-BE49-F238E27FC236}">
              <a16:creationId xmlns:a16="http://schemas.microsoft.com/office/drawing/2014/main" id="{E98F64EC-4B85-4B4B-8846-E53FA6D25C20}"/>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1" name="Text Box 15">
          <a:extLst>
            <a:ext uri="{FF2B5EF4-FFF2-40B4-BE49-F238E27FC236}">
              <a16:creationId xmlns:a16="http://schemas.microsoft.com/office/drawing/2014/main" id="{F4BBC565-D579-4768-B84A-B8F9CDA76F4D}"/>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2" name="Text Box 15">
          <a:extLst>
            <a:ext uri="{FF2B5EF4-FFF2-40B4-BE49-F238E27FC236}">
              <a16:creationId xmlns:a16="http://schemas.microsoft.com/office/drawing/2014/main" id="{120A1449-C6C3-4404-AF1F-A794FD49F03F}"/>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3" name="Text Box 15">
          <a:extLst>
            <a:ext uri="{FF2B5EF4-FFF2-40B4-BE49-F238E27FC236}">
              <a16:creationId xmlns:a16="http://schemas.microsoft.com/office/drawing/2014/main" id="{558776A2-C15C-4143-8F29-320728DC88D2}"/>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4" name="Text Box 15">
          <a:extLst>
            <a:ext uri="{FF2B5EF4-FFF2-40B4-BE49-F238E27FC236}">
              <a16:creationId xmlns:a16="http://schemas.microsoft.com/office/drawing/2014/main" id="{2BBD80B6-9FFD-40C6-BAFC-D8B21CC90B4B}"/>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05" name="Text Box 15">
          <a:extLst>
            <a:ext uri="{FF2B5EF4-FFF2-40B4-BE49-F238E27FC236}">
              <a16:creationId xmlns:a16="http://schemas.microsoft.com/office/drawing/2014/main" id="{7173CFFE-E4E9-4E44-AFE4-F7809041D417}"/>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06" name="Text Box 15">
          <a:extLst>
            <a:ext uri="{FF2B5EF4-FFF2-40B4-BE49-F238E27FC236}">
              <a16:creationId xmlns:a16="http://schemas.microsoft.com/office/drawing/2014/main" id="{E127DF08-A11A-4067-A675-9F9F7D759609}"/>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07" name="Text Box 15">
          <a:extLst>
            <a:ext uri="{FF2B5EF4-FFF2-40B4-BE49-F238E27FC236}">
              <a16:creationId xmlns:a16="http://schemas.microsoft.com/office/drawing/2014/main" id="{E4995904-09CF-4043-A0EA-2DD04D5E22D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08" name="Text Box 15">
          <a:extLst>
            <a:ext uri="{FF2B5EF4-FFF2-40B4-BE49-F238E27FC236}">
              <a16:creationId xmlns:a16="http://schemas.microsoft.com/office/drawing/2014/main" id="{C5462202-1E07-4099-BE1F-EC4B55CED4D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09" name="Text Box 15">
          <a:extLst>
            <a:ext uri="{FF2B5EF4-FFF2-40B4-BE49-F238E27FC236}">
              <a16:creationId xmlns:a16="http://schemas.microsoft.com/office/drawing/2014/main" id="{F4E6DC9F-C2D4-4491-B577-08DAE45B8B1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10" name="Text Box 15">
          <a:extLst>
            <a:ext uri="{FF2B5EF4-FFF2-40B4-BE49-F238E27FC236}">
              <a16:creationId xmlns:a16="http://schemas.microsoft.com/office/drawing/2014/main" id="{EF900031-F708-4E99-9132-5E03B839FB1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11" name="Text Box 15">
          <a:extLst>
            <a:ext uri="{FF2B5EF4-FFF2-40B4-BE49-F238E27FC236}">
              <a16:creationId xmlns:a16="http://schemas.microsoft.com/office/drawing/2014/main" id="{21B9B180-92CC-4CA9-A3D5-4DDE4FDDC977}"/>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12" name="Text Box 15">
          <a:extLst>
            <a:ext uri="{FF2B5EF4-FFF2-40B4-BE49-F238E27FC236}">
              <a16:creationId xmlns:a16="http://schemas.microsoft.com/office/drawing/2014/main" id="{45C5BED4-DF53-4B38-80F1-91A0EEF32267}"/>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13" name="Text Box 15">
          <a:extLst>
            <a:ext uri="{FF2B5EF4-FFF2-40B4-BE49-F238E27FC236}">
              <a16:creationId xmlns:a16="http://schemas.microsoft.com/office/drawing/2014/main" id="{ABD31ADF-2756-4694-B25D-D5F0895740FB}"/>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4" name="Text Box 15">
          <a:extLst>
            <a:ext uri="{FF2B5EF4-FFF2-40B4-BE49-F238E27FC236}">
              <a16:creationId xmlns:a16="http://schemas.microsoft.com/office/drawing/2014/main" id="{A2A3048F-BB4C-4236-9376-0BCAA371B004}"/>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5" name="Text Box 15">
          <a:extLst>
            <a:ext uri="{FF2B5EF4-FFF2-40B4-BE49-F238E27FC236}">
              <a16:creationId xmlns:a16="http://schemas.microsoft.com/office/drawing/2014/main" id="{428D297D-5759-4134-B4D8-961E82B2C83F}"/>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6" name="Text Box 15">
          <a:extLst>
            <a:ext uri="{FF2B5EF4-FFF2-40B4-BE49-F238E27FC236}">
              <a16:creationId xmlns:a16="http://schemas.microsoft.com/office/drawing/2014/main" id="{9FDD5866-A053-44D9-B50F-E129B0B4F3A0}"/>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7" name="Text Box 15">
          <a:extLst>
            <a:ext uri="{FF2B5EF4-FFF2-40B4-BE49-F238E27FC236}">
              <a16:creationId xmlns:a16="http://schemas.microsoft.com/office/drawing/2014/main" id="{1D1C135F-8599-4E10-96CF-90AA5C60069A}"/>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8" name="Text Box 15">
          <a:extLst>
            <a:ext uri="{FF2B5EF4-FFF2-40B4-BE49-F238E27FC236}">
              <a16:creationId xmlns:a16="http://schemas.microsoft.com/office/drawing/2014/main" id="{50E59284-C6F2-4ECF-B0DA-E3F0C6CA6149}"/>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19" name="Text Box 15">
          <a:extLst>
            <a:ext uri="{FF2B5EF4-FFF2-40B4-BE49-F238E27FC236}">
              <a16:creationId xmlns:a16="http://schemas.microsoft.com/office/drawing/2014/main" id="{D3B2518F-1BF4-4A22-8B2A-A6E93209B91A}"/>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20" name="Text Box 15">
          <a:extLst>
            <a:ext uri="{FF2B5EF4-FFF2-40B4-BE49-F238E27FC236}">
              <a16:creationId xmlns:a16="http://schemas.microsoft.com/office/drawing/2014/main" id="{81A76133-8783-4DE1-AEBF-88A5A7A491B7}"/>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21" name="Text Box 15">
          <a:extLst>
            <a:ext uri="{FF2B5EF4-FFF2-40B4-BE49-F238E27FC236}">
              <a16:creationId xmlns:a16="http://schemas.microsoft.com/office/drawing/2014/main" id="{CFB9AB87-36D8-41FC-AB24-9FB4578A6454}"/>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2" name="Text Box 15">
          <a:extLst>
            <a:ext uri="{FF2B5EF4-FFF2-40B4-BE49-F238E27FC236}">
              <a16:creationId xmlns:a16="http://schemas.microsoft.com/office/drawing/2014/main" id="{F5AA415E-F9E5-4B67-8A5C-6F8BE8E5AC91}"/>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3" name="Text Box 15">
          <a:extLst>
            <a:ext uri="{FF2B5EF4-FFF2-40B4-BE49-F238E27FC236}">
              <a16:creationId xmlns:a16="http://schemas.microsoft.com/office/drawing/2014/main" id="{1969072B-02F2-4FD1-9790-0EA3B197910F}"/>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4" name="Text Box 15">
          <a:extLst>
            <a:ext uri="{FF2B5EF4-FFF2-40B4-BE49-F238E27FC236}">
              <a16:creationId xmlns:a16="http://schemas.microsoft.com/office/drawing/2014/main" id="{B4236454-75EF-44AB-BF2B-D0229EE3FB2A}"/>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5" name="Text Box 15">
          <a:extLst>
            <a:ext uri="{FF2B5EF4-FFF2-40B4-BE49-F238E27FC236}">
              <a16:creationId xmlns:a16="http://schemas.microsoft.com/office/drawing/2014/main" id="{2C273CD5-9727-4269-BE7E-29FD316136CB}"/>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6" name="Text Box 15">
          <a:extLst>
            <a:ext uri="{FF2B5EF4-FFF2-40B4-BE49-F238E27FC236}">
              <a16:creationId xmlns:a16="http://schemas.microsoft.com/office/drawing/2014/main" id="{46CA76B3-01E8-474B-82F7-C4E914CC880B}"/>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7" name="Text Box 15">
          <a:extLst>
            <a:ext uri="{FF2B5EF4-FFF2-40B4-BE49-F238E27FC236}">
              <a16:creationId xmlns:a16="http://schemas.microsoft.com/office/drawing/2014/main" id="{A07DDAA7-D70D-440D-98C6-16A08F90E251}"/>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8" name="Text Box 15">
          <a:extLst>
            <a:ext uri="{FF2B5EF4-FFF2-40B4-BE49-F238E27FC236}">
              <a16:creationId xmlns:a16="http://schemas.microsoft.com/office/drawing/2014/main" id="{55A388F3-6151-486B-8BAE-3EADE2472E6A}"/>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29" name="Text Box 15">
          <a:extLst>
            <a:ext uri="{FF2B5EF4-FFF2-40B4-BE49-F238E27FC236}">
              <a16:creationId xmlns:a16="http://schemas.microsoft.com/office/drawing/2014/main" id="{C195620B-4DDF-4574-BF79-EAD1CBEEA345}"/>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0" name="Text Box 15">
          <a:extLst>
            <a:ext uri="{FF2B5EF4-FFF2-40B4-BE49-F238E27FC236}">
              <a16:creationId xmlns:a16="http://schemas.microsoft.com/office/drawing/2014/main" id="{12E35519-9D65-4C3D-91DC-25FAFD9D647A}"/>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1" name="Text Box 15">
          <a:extLst>
            <a:ext uri="{FF2B5EF4-FFF2-40B4-BE49-F238E27FC236}">
              <a16:creationId xmlns:a16="http://schemas.microsoft.com/office/drawing/2014/main" id="{A411F1BA-4D51-43B1-87F2-5A5A06A17528}"/>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2" name="Text Box 15">
          <a:extLst>
            <a:ext uri="{FF2B5EF4-FFF2-40B4-BE49-F238E27FC236}">
              <a16:creationId xmlns:a16="http://schemas.microsoft.com/office/drawing/2014/main" id="{00371488-999C-4C31-B143-D881F81DF192}"/>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3" name="Text Box 15">
          <a:extLst>
            <a:ext uri="{FF2B5EF4-FFF2-40B4-BE49-F238E27FC236}">
              <a16:creationId xmlns:a16="http://schemas.microsoft.com/office/drawing/2014/main" id="{A60DC671-202E-4FEA-AC0F-D30274F9FD5E}"/>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4" name="Text Box 15">
          <a:extLst>
            <a:ext uri="{FF2B5EF4-FFF2-40B4-BE49-F238E27FC236}">
              <a16:creationId xmlns:a16="http://schemas.microsoft.com/office/drawing/2014/main" id="{6CC180EE-297E-473A-8421-347561E7AEDC}"/>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5" name="Text Box 15">
          <a:extLst>
            <a:ext uri="{FF2B5EF4-FFF2-40B4-BE49-F238E27FC236}">
              <a16:creationId xmlns:a16="http://schemas.microsoft.com/office/drawing/2014/main" id="{ABE60EE8-2424-460C-BDE4-8F09A708980C}"/>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6" name="Text Box 15">
          <a:extLst>
            <a:ext uri="{FF2B5EF4-FFF2-40B4-BE49-F238E27FC236}">
              <a16:creationId xmlns:a16="http://schemas.microsoft.com/office/drawing/2014/main" id="{03456F8E-2BB8-499B-819A-84B51B51B989}"/>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37" name="Text Box 15">
          <a:extLst>
            <a:ext uri="{FF2B5EF4-FFF2-40B4-BE49-F238E27FC236}">
              <a16:creationId xmlns:a16="http://schemas.microsoft.com/office/drawing/2014/main" id="{5F4AA681-0FFD-494E-8EB1-C637E6926FBD}"/>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38" name="Text Box 15">
          <a:extLst>
            <a:ext uri="{FF2B5EF4-FFF2-40B4-BE49-F238E27FC236}">
              <a16:creationId xmlns:a16="http://schemas.microsoft.com/office/drawing/2014/main" id="{6EF91B6A-788A-4602-9575-B0B6E7E0BB95}"/>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39" name="Text Box 15">
          <a:extLst>
            <a:ext uri="{FF2B5EF4-FFF2-40B4-BE49-F238E27FC236}">
              <a16:creationId xmlns:a16="http://schemas.microsoft.com/office/drawing/2014/main" id="{17547BE4-9637-4E8A-8A08-84B2218078DC}"/>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0" name="Text Box 15">
          <a:extLst>
            <a:ext uri="{FF2B5EF4-FFF2-40B4-BE49-F238E27FC236}">
              <a16:creationId xmlns:a16="http://schemas.microsoft.com/office/drawing/2014/main" id="{A2CFA466-2085-4F7B-AC0D-F8014592F13F}"/>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1" name="Text Box 15">
          <a:extLst>
            <a:ext uri="{FF2B5EF4-FFF2-40B4-BE49-F238E27FC236}">
              <a16:creationId xmlns:a16="http://schemas.microsoft.com/office/drawing/2014/main" id="{B80E1A5F-1553-4A04-8055-09D3D53EB8C4}"/>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2" name="Text Box 15">
          <a:extLst>
            <a:ext uri="{FF2B5EF4-FFF2-40B4-BE49-F238E27FC236}">
              <a16:creationId xmlns:a16="http://schemas.microsoft.com/office/drawing/2014/main" id="{D07ACEF8-B87D-41C0-8FA6-827B7D3B38E6}"/>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3" name="Text Box 15">
          <a:extLst>
            <a:ext uri="{FF2B5EF4-FFF2-40B4-BE49-F238E27FC236}">
              <a16:creationId xmlns:a16="http://schemas.microsoft.com/office/drawing/2014/main" id="{7BEC5B42-1196-4B93-B243-115C9BDA7273}"/>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4" name="Text Box 15">
          <a:extLst>
            <a:ext uri="{FF2B5EF4-FFF2-40B4-BE49-F238E27FC236}">
              <a16:creationId xmlns:a16="http://schemas.microsoft.com/office/drawing/2014/main" id="{82AD6511-ADAE-4077-8EFB-9B053D68F2DD}"/>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7871"/>
    <xdr:sp macro="" textlink="">
      <xdr:nvSpPr>
        <xdr:cNvPr id="4945" name="Text Box 15">
          <a:extLst>
            <a:ext uri="{FF2B5EF4-FFF2-40B4-BE49-F238E27FC236}">
              <a16:creationId xmlns:a16="http://schemas.microsoft.com/office/drawing/2014/main" id="{6AAC1E6E-1B18-47E7-98AF-E755C60AC03B}"/>
            </a:ext>
          </a:extLst>
        </xdr:cNvPr>
        <xdr:cNvSpPr txBox="1">
          <a:spLocks noChangeArrowheads="1"/>
        </xdr:cNvSpPr>
      </xdr:nvSpPr>
      <xdr:spPr bwMode="auto">
        <a:xfrm>
          <a:off x="1933575" y="752856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46" name="Text Box 15">
          <a:extLst>
            <a:ext uri="{FF2B5EF4-FFF2-40B4-BE49-F238E27FC236}">
              <a16:creationId xmlns:a16="http://schemas.microsoft.com/office/drawing/2014/main" id="{73BB9C79-C6C8-4274-BDD1-8C644CAD0F78}"/>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47" name="Text Box 15">
          <a:extLst>
            <a:ext uri="{FF2B5EF4-FFF2-40B4-BE49-F238E27FC236}">
              <a16:creationId xmlns:a16="http://schemas.microsoft.com/office/drawing/2014/main" id="{B7CC2492-2B9A-4E75-8710-4C6A25FAED88}"/>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48" name="Text Box 15">
          <a:extLst>
            <a:ext uri="{FF2B5EF4-FFF2-40B4-BE49-F238E27FC236}">
              <a16:creationId xmlns:a16="http://schemas.microsoft.com/office/drawing/2014/main" id="{6DF6ADA1-4FF5-40D0-9A21-02D43C4DF94C}"/>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49" name="Text Box 15">
          <a:extLst>
            <a:ext uri="{FF2B5EF4-FFF2-40B4-BE49-F238E27FC236}">
              <a16:creationId xmlns:a16="http://schemas.microsoft.com/office/drawing/2014/main" id="{F163CD89-A58F-41C0-A4AB-62E27A316831}"/>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50" name="Text Box 15">
          <a:extLst>
            <a:ext uri="{FF2B5EF4-FFF2-40B4-BE49-F238E27FC236}">
              <a16:creationId xmlns:a16="http://schemas.microsoft.com/office/drawing/2014/main" id="{C6272ECD-F55F-4A04-961B-63334C517BD9}"/>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51" name="Text Box 15">
          <a:extLst>
            <a:ext uri="{FF2B5EF4-FFF2-40B4-BE49-F238E27FC236}">
              <a16:creationId xmlns:a16="http://schemas.microsoft.com/office/drawing/2014/main" id="{7F8EC109-A0C1-4E7A-B7F9-F073737CE89C}"/>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52" name="Text Box 15">
          <a:extLst>
            <a:ext uri="{FF2B5EF4-FFF2-40B4-BE49-F238E27FC236}">
              <a16:creationId xmlns:a16="http://schemas.microsoft.com/office/drawing/2014/main" id="{F5BD111D-5A78-49EF-9611-BFE003681871}"/>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359</xdr:row>
      <xdr:rowOff>0</xdr:rowOff>
    </xdr:from>
    <xdr:ext cx="95250" cy="295275"/>
    <xdr:sp macro="" textlink="">
      <xdr:nvSpPr>
        <xdr:cNvPr id="4953" name="Text Box 15">
          <a:extLst>
            <a:ext uri="{FF2B5EF4-FFF2-40B4-BE49-F238E27FC236}">
              <a16:creationId xmlns:a16="http://schemas.microsoft.com/office/drawing/2014/main" id="{49AAF707-D749-4F54-B766-84E776EB29CC}"/>
            </a:ext>
          </a:extLst>
        </xdr:cNvPr>
        <xdr:cNvSpPr txBox="1">
          <a:spLocks noChangeArrowheads="1"/>
        </xdr:cNvSpPr>
      </xdr:nvSpPr>
      <xdr:spPr bwMode="auto">
        <a:xfrm>
          <a:off x="1933575" y="752856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4" name="Text Box 15">
          <a:extLst>
            <a:ext uri="{FF2B5EF4-FFF2-40B4-BE49-F238E27FC236}">
              <a16:creationId xmlns:a16="http://schemas.microsoft.com/office/drawing/2014/main" id="{580020E3-FACF-4403-97AF-0DE7C0FB9EF7}"/>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5" name="Text Box 15">
          <a:extLst>
            <a:ext uri="{FF2B5EF4-FFF2-40B4-BE49-F238E27FC236}">
              <a16:creationId xmlns:a16="http://schemas.microsoft.com/office/drawing/2014/main" id="{6AADD8B0-E75B-45E8-A14D-5A3B4B3BDCE5}"/>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6" name="Text Box 15">
          <a:extLst>
            <a:ext uri="{FF2B5EF4-FFF2-40B4-BE49-F238E27FC236}">
              <a16:creationId xmlns:a16="http://schemas.microsoft.com/office/drawing/2014/main" id="{A09B6EE9-EF46-45F6-953A-CB2D07FD7BFD}"/>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7" name="Text Box 15">
          <a:extLst>
            <a:ext uri="{FF2B5EF4-FFF2-40B4-BE49-F238E27FC236}">
              <a16:creationId xmlns:a16="http://schemas.microsoft.com/office/drawing/2014/main" id="{1208077E-75FA-4EE6-8168-FD5C577F7FE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8" name="Text Box 15">
          <a:extLst>
            <a:ext uri="{FF2B5EF4-FFF2-40B4-BE49-F238E27FC236}">
              <a16:creationId xmlns:a16="http://schemas.microsoft.com/office/drawing/2014/main" id="{7AD0DAC3-318C-43AF-A310-307D819B88CD}"/>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59" name="Text Box 15">
          <a:extLst>
            <a:ext uri="{FF2B5EF4-FFF2-40B4-BE49-F238E27FC236}">
              <a16:creationId xmlns:a16="http://schemas.microsoft.com/office/drawing/2014/main" id="{76B06569-2583-4D7E-BEA9-2D89421DD4D2}"/>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60" name="Text Box 15">
          <a:extLst>
            <a:ext uri="{FF2B5EF4-FFF2-40B4-BE49-F238E27FC236}">
              <a16:creationId xmlns:a16="http://schemas.microsoft.com/office/drawing/2014/main" id="{226FC5C0-E4B9-43C5-A8EE-1C0CE0332253}"/>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7871"/>
    <xdr:sp macro="" textlink="">
      <xdr:nvSpPr>
        <xdr:cNvPr id="4961" name="Text Box 15">
          <a:extLst>
            <a:ext uri="{FF2B5EF4-FFF2-40B4-BE49-F238E27FC236}">
              <a16:creationId xmlns:a16="http://schemas.microsoft.com/office/drawing/2014/main" id="{3182CA8F-FE0C-4A36-8159-09FF6861E5BD}"/>
            </a:ext>
          </a:extLst>
        </xdr:cNvPr>
        <xdr:cNvSpPr txBox="1">
          <a:spLocks noChangeArrowheads="1"/>
        </xdr:cNvSpPr>
      </xdr:nvSpPr>
      <xdr:spPr bwMode="auto">
        <a:xfrm>
          <a:off x="1933575" y="74780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2" name="Text Box 15">
          <a:extLst>
            <a:ext uri="{FF2B5EF4-FFF2-40B4-BE49-F238E27FC236}">
              <a16:creationId xmlns:a16="http://schemas.microsoft.com/office/drawing/2014/main" id="{607BCAD6-EE61-4E86-82BF-7BC0465F3FEC}"/>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3" name="Text Box 15">
          <a:extLst>
            <a:ext uri="{FF2B5EF4-FFF2-40B4-BE49-F238E27FC236}">
              <a16:creationId xmlns:a16="http://schemas.microsoft.com/office/drawing/2014/main" id="{1E5E73CB-7FE0-4F94-91D6-2BA4CD2C100B}"/>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4" name="Text Box 15">
          <a:extLst>
            <a:ext uri="{FF2B5EF4-FFF2-40B4-BE49-F238E27FC236}">
              <a16:creationId xmlns:a16="http://schemas.microsoft.com/office/drawing/2014/main" id="{0FA598A0-E91E-4FB9-AE57-344915897C9C}"/>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5" name="Text Box 15">
          <a:extLst>
            <a:ext uri="{FF2B5EF4-FFF2-40B4-BE49-F238E27FC236}">
              <a16:creationId xmlns:a16="http://schemas.microsoft.com/office/drawing/2014/main" id="{20B86401-E617-4D7B-BE01-12B13973ADE5}"/>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6" name="Text Box 15">
          <a:extLst>
            <a:ext uri="{FF2B5EF4-FFF2-40B4-BE49-F238E27FC236}">
              <a16:creationId xmlns:a16="http://schemas.microsoft.com/office/drawing/2014/main" id="{0B1B7F41-4D61-44E0-8F9F-742AB8FC7DC8}"/>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7" name="Text Box 15">
          <a:extLst>
            <a:ext uri="{FF2B5EF4-FFF2-40B4-BE49-F238E27FC236}">
              <a16:creationId xmlns:a16="http://schemas.microsoft.com/office/drawing/2014/main" id="{FA129236-C8DF-4D6A-80CF-650503B6A60C}"/>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8" name="Text Box 15">
          <a:extLst>
            <a:ext uri="{FF2B5EF4-FFF2-40B4-BE49-F238E27FC236}">
              <a16:creationId xmlns:a16="http://schemas.microsoft.com/office/drawing/2014/main" id="{8FFF3375-8561-4C2F-A34C-B308023D7A5A}"/>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356</xdr:row>
      <xdr:rowOff>0</xdr:rowOff>
    </xdr:from>
    <xdr:ext cx="95250" cy="295275"/>
    <xdr:sp macro="" textlink="">
      <xdr:nvSpPr>
        <xdr:cNvPr id="4969" name="Text Box 15">
          <a:extLst>
            <a:ext uri="{FF2B5EF4-FFF2-40B4-BE49-F238E27FC236}">
              <a16:creationId xmlns:a16="http://schemas.microsoft.com/office/drawing/2014/main" id="{66E729E8-68F2-4573-ADD8-B2F75975D656}"/>
            </a:ext>
          </a:extLst>
        </xdr:cNvPr>
        <xdr:cNvSpPr txBox="1">
          <a:spLocks noChangeArrowheads="1"/>
        </xdr:cNvSpPr>
      </xdr:nvSpPr>
      <xdr:spPr bwMode="auto">
        <a:xfrm>
          <a:off x="1933575" y="74780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0" name="Text Box 15">
          <a:extLst>
            <a:ext uri="{FF2B5EF4-FFF2-40B4-BE49-F238E27FC236}">
              <a16:creationId xmlns:a16="http://schemas.microsoft.com/office/drawing/2014/main" id="{6E3C670B-2C31-4787-B215-4FDB2B28F2B4}"/>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1" name="Text Box 15">
          <a:extLst>
            <a:ext uri="{FF2B5EF4-FFF2-40B4-BE49-F238E27FC236}">
              <a16:creationId xmlns:a16="http://schemas.microsoft.com/office/drawing/2014/main" id="{AEA4235F-45E1-4F1D-BA90-407A3957D4D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2" name="Text Box 15">
          <a:extLst>
            <a:ext uri="{FF2B5EF4-FFF2-40B4-BE49-F238E27FC236}">
              <a16:creationId xmlns:a16="http://schemas.microsoft.com/office/drawing/2014/main" id="{C8452D53-BDED-45E3-9F4A-17EA2079C63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3" name="Text Box 15">
          <a:extLst>
            <a:ext uri="{FF2B5EF4-FFF2-40B4-BE49-F238E27FC236}">
              <a16:creationId xmlns:a16="http://schemas.microsoft.com/office/drawing/2014/main" id="{E255C8D4-E290-4896-AFD6-271B242924F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4" name="Text Box 15">
          <a:extLst>
            <a:ext uri="{FF2B5EF4-FFF2-40B4-BE49-F238E27FC236}">
              <a16:creationId xmlns:a16="http://schemas.microsoft.com/office/drawing/2014/main" id="{A340E1FF-9C39-40C8-8D7B-9DD056D8989F}"/>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5" name="Text Box 15">
          <a:extLst>
            <a:ext uri="{FF2B5EF4-FFF2-40B4-BE49-F238E27FC236}">
              <a16:creationId xmlns:a16="http://schemas.microsoft.com/office/drawing/2014/main" id="{0F88A019-F07F-4DC9-802E-812D6691352D}"/>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6" name="Text Box 15">
          <a:extLst>
            <a:ext uri="{FF2B5EF4-FFF2-40B4-BE49-F238E27FC236}">
              <a16:creationId xmlns:a16="http://schemas.microsoft.com/office/drawing/2014/main" id="{9BE49FD3-78F6-4B1A-8DDE-E741F67D4F91}"/>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7871"/>
    <xdr:sp macro="" textlink="">
      <xdr:nvSpPr>
        <xdr:cNvPr id="4977" name="Text Box 15">
          <a:extLst>
            <a:ext uri="{FF2B5EF4-FFF2-40B4-BE49-F238E27FC236}">
              <a16:creationId xmlns:a16="http://schemas.microsoft.com/office/drawing/2014/main" id="{DBCF5B95-ADBF-4E24-B5CC-B9B15B64C835}"/>
            </a:ext>
          </a:extLst>
        </xdr:cNvPr>
        <xdr:cNvSpPr txBox="1">
          <a:spLocks noChangeArrowheads="1"/>
        </xdr:cNvSpPr>
      </xdr:nvSpPr>
      <xdr:spPr bwMode="auto">
        <a:xfrm>
          <a:off x="1933575" y="749427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78" name="Text Box 15">
          <a:extLst>
            <a:ext uri="{FF2B5EF4-FFF2-40B4-BE49-F238E27FC236}">
              <a16:creationId xmlns:a16="http://schemas.microsoft.com/office/drawing/2014/main" id="{3C0E3AF7-81B7-4877-BAD4-F288F4CCEEE6}"/>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79" name="Text Box 15">
          <a:extLst>
            <a:ext uri="{FF2B5EF4-FFF2-40B4-BE49-F238E27FC236}">
              <a16:creationId xmlns:a16="http://schemas.microsoft.com/office/drawing/2014/main" id="{3DFC7DD6-987C-4DDE-A0D0-B58C5F439230}"/>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80" name="Text Box 15">
          <a:extLst>
            <a:ext uri="{FF2B5EF4-FFF2-40B4-BE49-F238E27FC236}">
              <a16:creationId xmlns:a16="http://schemas.microsoft.com/office/drawing/2014/main" id="{6E407ACE-DAAA-46DF-8F43-FEA1C3565697}"/>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81" name="Text Box 15">
          <a:extLst>
            <a:ext uri="{FF2B5EF4-FFF2-40B4-BE49-F238E27FC236}">
              <a16:creationId xmlns:a16="http://schemas.microsoft.com/office/drawing/2014/main" id="{8EA80516-39E7-45A4-8BCE-2834347E5715}"/>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82" name="Text Box 15">
          <a:extLst>
            <a:ext uri="{FF2B5EF4-FFF2-40B4-BE49-F238E27FC236}">
              <a16:creationId xmlns:a16="http://schemas.microsoft.com/office/drawing/2014/main" id="{98521979-386E-4781-9580-98475894325D}"/>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357</xdr:row>
      <xdr:rowOff>0</xdr:rowOff>
    </xdr:from>
    <xdr:ext cx="95250" cy="295275"/>
    <xdr:sp macro="" textlink="">
      <xdr:nvSpPr>
        <xdr:cNvPr id="4983" name="Text Box 15">
          <a:extLst>
            <a:ext uri="{FF2B5EF4-FFF2-40B4-BE49-F238E27FC236}">
              <a16:creationId xmlns:a16="http://schemas.microsoft.com/office/drawing/2014/main" id="{39D58CA1-718D-4256-9583-5F0959995E48}"/>
            </a:ext>
          </a:extLst>
        </xdr:cNvPr>
        <xdr:cNvSpPr txBox="1">
          <a:spLocks noChangeArrowheads="1"/>
        </xdr:cNvSpPr>
      </xdr:nvSpPr>
      <xdr:spPr bwMode="auto">
        <a:xfrm>
          <a:off x="1933575" y="749427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4" name="Text Box 15">
          <a:extLst>
            <a:ext uri="{FF2B5EF4-FFF2-40B4-BE49-F238E27FC236}">
              <a16:creationId xmlns:a16="http://schemas.microsoft.com/office/drawing/2014/main" id="{9A72B5A7-D27C-4D59-8430-700B25E97DE0}"/>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5" name="Text Box 15">
          <a:extLst>
            <a:ext uri="{FF2B5EF4-FFF2-40B4-BE49-F238E27FC236}">
              <a16:creationId xmlns:a16="http://schemas.microsoft.com/office/drawing/2014/main" id="{1F0CA57C-1579-4E6D-89A7-B276E289DD0F}"/>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6" name="Text Box 15">
          <a:extLst>
            <a:ext uri="{FF2B5EF4-FFF2-40B4-BE49-F238E27FC236}">
              <a16:creationId xmlns:a16="http://schemas.microsoft.com/office/drawing/2014/main" id="{33797906-37A9-461D-A6AE-258DF0D60253}"/>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7" name="Text Box 15">
          <a:extLst>
            <a:ext uri="{FF2B5EF4-FFF2-40B4-BE49-F238E27FC236}">
              <a16:creationId xmlns:a16="http://schemas.microsoft.com/office/drawing/2014/main" id="{D46EE328-BF43-446C-A46B-E85742F4DBCD}"/>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8" name="Text Box 15">
          <a:extLst>
            <a:ext uri="{FF2B5EF4-FFF2-40B4-BE49-F238E27FC236}">
              <a16:creationId xmlns:a16="http://schemas.microsoft.com/office/drawing/2014/main" id="{735135D9-2148-4F7D-AF8C-D6F7CA8897BD}"/>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89" name="Text Box 15">
          <a:extLst>
            <a:ext uri="{FF2B5EF4-FFF2-40B4-BE49-F238E27FC236}">
              <a16:creationId xmlns:a16="http://schemas.microsoft.com/office/drawing/2014/main" id="{12C30724-29A7-4B23-ADBE-E05A6F9C289C}"/>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90" name="Text Box 15">
          <a:extLst>
            <a:ext uri="{FF2B5EF4-FFF2-40B4-BE49-F238E27FC236}">
              <a16:creationId xmlns:a16="http://schemas.microsoft.com/office/drawing/2014/main" id="{EDDB8677-2920-4143-A37D-AECE9EAB846E}"/>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7871"/>
    <xdr:sp macro="" textlink="">
      <xdr:nvSpPr>
        <xdr:cNvPr id="4991" name="Text Box 15">
          <a:extLst>
            <a:ext uri="{FF2B5EF4-FFF2-40B4-BE49-F238E27FC236}">
              <a16:creationId xmlns:a16="http://schemas.microsoft.com/office/drawing/2014/main" id="{D045BDD3-D3E4-4E76-A43B-795C247163C1}"/>
            </a:ext>
          </a:extLst>
        </xdr:cNvPr>
        <xdr:cNvSpPr txBox="1">
          <a:spLocks noChangeArrowheads="1"/>
        </xdr:cNvSpPr>
      </xdr:nvSpPr>
      <xdr:spPr bwMode="auto">
        <a:xfrm>
          <a:off x="1933575" y="751141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92" name="Text Box 15">
          <a:extLst>
            <a:ext uri="{FF2B5EF4-FFF2-40B4-BE49-F238E27FC236}">
              <a16:creationId xmlns:a16="http://schemas.microsoft.com/office/drawing/2014/main" id="{213A833D-1771-4661-B687-823C650B8D95}"/>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358</xdr:row>
      <xdr:rowOff>0</xdr:rowOff>
    </xdr:from>
    <xdr:ext cx="95250" cy="295275"/>
    <xdr:sp macro="" textlink="">
      <xdr:nvSpPr>
        <xdr:cNvPr id="4993" name="Text Box 15">
          <a:extLst>
            <a:ext uri="{FF2B5EF4-FFF2-40B4-BE49-F238E27FC236}">
              <a16:creationId xmlns:a16="http://schemas.microsoft.com/office/drawing/2014/main" id="{7F00D7D5-6EF3-4E05-BE40-5FC4CD946332}"/>
            </a:ext>
          </a:extLst>
        </xdr:cNvPr>
        <xdr:cNvSpPr txBox="1">
          <a:spLocks noChangeArrowheads="1"/>
        </xdr:cNvSpPr>
      </xdr:nvSpPr>
      <xdr:spPr bwMode="auto">
        <a:xfrm>
          <a:off x="1933575" y="751141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4" name="Text Box 15">
          <a:extLst>
            <a:ext uri="{FF2B5EF4-FFF2-40B4-BE49-F238E27FC236}">
              <a16:creationId xmlns:a16="http://schemas.microsoft.com/office/drawing/2014/main" id="{DC153AAA-5B11-4B48-AA89-F6E620E20C4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5" name="Text Box 15">
          <a:extLst>
            <a:ext uri="{FF2B5EF4-FFF2-40B4-BE49-F238E27FC236}">
              <a16:creationId xmlns:a16="http://schemas.microsoft.com/office/drawing/2014/main" id="{13D3D931-E4E8-4B75-B095-D8C8E4FEACF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6" name="Text Box 15">
          <a:extLst>
            <a:ext uri="{FF2B5EF4-FFF2-40B4-BE49-F238E27FC236}">
              <a16:creationId xmlns:a16="http://schemas.microsoft.com/office/drawing/2014/main" id="{51769161-0194-403B-B563-748E8076B42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7" name="Text Box 15">
          <a:extLst>
            <a:ext uri="{FF2B5EF4-FFF2-40B4-BE49-F238E27FC236}">
              <a16:creationId xmlns:a16="http://schemas.microsoft.com/office/drawing/2014/main" id="{778DBB0B-8BB9-4FBE-9824-57A1F574986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8" name="Text Box 15">
          <a:extLst>
            <a:ext uri="{FF2B5EF4-FFF2-40B4-BE49-F238E27FC236}">
              <a16:creationId xmlns:a16="http://schemas.microsoft.com/office/drawing/2014/main" id="{0BEC845B-EA9D-419B-B50A-22F9FE7788E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4999" name="Text Box 15">
          <a:extLst>
            <a:ext uri="{FF2B5EF4-FFF2-40B4-BE49-F238E27FC236}">
              <a16:creationId xmlns:a16="http://schemas.microsoft.com/office/drawing/2014/main" id="{CE9495E6-E056-4919-A450-A1608C799C6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00" name="Text Box 15">
          <a:extLst>
            <a:ext uri="{FF2B5EF4-FFF2-40B4-BE49-F238E27FC236}">
              <a16:creationId xmlns:a16="http://schemas.microsoft.com/office/drawing/2014/main" id="{678B6BCD-9665-405A-B417-767D01334B6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01" name="Text Box 15">
          <a:extLst>
            <a:ext uri="{FF2B5EF4-FFF2-40B4-BE49-F238E27FC236}">
              <a16:creationId xmlns:a16="http://schemas.microsoft.com/office/drawing/2014/main" id="{E5F64B76-B47D-42CE-BA65-C9C69C5A727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2" name="Text Box 15">
          <a:extLst>
            <a:ext uri="{FF2B5EF4-FFF2-40B4-BE49-F238E27FC236}">
              <a16:creationId xmlns:a16="http://schemas.microsoft.com/office/drawing/2014/main" id="{E5EA75AC-F6A6-46CE-B034-C7E16CBB215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3" name="Text Box 15">
          <a:extLst>
            <a:ext uri="{FF2B5EF4-FFF2-40B4-BE49-F238E27FC236}">
              <a16:creationId xmlns:a16="http://schemas.microsoft.com/office/drawing/2014/main" id="{50D2F2DF-C1CD-46FB-B9F5-6179FF9D573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4" name="Text Box 15">
          <a:extLst>
            <a:ext uri="{FF2B5EF4-FFF2-40B4-BE49-F238E27FC236}">
              <a16:creationId xmlns:a16="http://schemas.microsoft.com/office/drawing/2014/main" id="{45CC62A9-8E95-47C2-8B1F-1F7020E413D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5" name="Text Box 15">
          <a:extLst>
            <a:ext uri="{FF2B5EF4-FFF2-40B4-BE49-F238E27FC236}">
              <a16:creationId xmlns:a16="http://schemas.microsoft.com/office/drawing/2014/main" id="{A805BB14-6EC7-4FAC-B478-096F9F3FBB0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6" name="Text Box 15">
          <a:extLst>
            <a:ext uri="{FF2B5EF4-FFF2-40B4-BE49-F238E27FC236}">
              <a16:creationId xmlns:a16="http://schemas.microsoft.com/office/drawing/2014/main" id="{BF6F4D84-AF92-44DB-8F06-11E54A36DED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7" name="Text Box 15">
          <a:extLst>
            <a:ext uri="{FF2B5EF4-FFF2-40B4-BE49-F238E27FC236}">
              <a16:creationId xmlns:a16="http://schemas.microsoft.com/office/drawing/2014/main" id="{A12BF291-35D7-4300-9919-0A0A3092AE2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8" name="Text Box 15">
          <a:extLst>
            <a:ext uri="{FF2B5EF4-FFF2-40B4-BE49-F238E27FC236}">
              <a16:creationId xmlns:a16="http://schemas.microsoft.com/office/drawing/2014/main" id="{B9F59C1C-3CB5-4D70-B11A-8DB5DB7F0C4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09" name="Text Box 15">
          <a:extLst>
            <a:ext uri="{FF2B5EF4-FFF2-40B4-BE49-F238E27FC236}">
              <a16:creationId xmlns:a16="http://schemas.microsoft.com/office/drawing/2014/main" id="{38D18EB5-F459-46D0-9A6A-FE5AF49946F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0" name="Text Box 15">
          <a:extLst>
            <a:ext uri="{FF2B5EF4-FFF2-40B4-BE49-F238E27FC236}">
              <a16:creationId xmlns:a16="http://schemas.microsoft.com/office/drawing/2014/main" id="{81BABDCF-9992-47AB-888C-8C82D441E47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1" name="Text Box 15">
          <a:extLst>
            <a:ext uri="{FF2B5EF4-FFF2-40B4-BE49-F238E27FC236}">
              <a16:creationId xmlns:a16="http://schemas.microsoft.com/office/drawing/2014/main" id="{4932A812-B59A-4B73-B58E-0CC7D187A4F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2" name="Text Box 15">
          <a:extLst>
            <a:ext uri="{FF2B5EF4-FFF2-40B4-BE49-F238E27FC236}">
              <a16:creationId xmlns:a16="http://schemas.microsoft.com/office/drawing/2014/main" id="{009A579E-690B-4661-966A-94A826A75FC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3" name="Text Box 15">
          <a:extLst>
            <a:ext uri="{FF2B5EF4-FFF2-40B4-BE49-F238E27FC236}">
              <a16:creationId xmlns:a16="http://schemas.microsoft.com/office/drawing/2014/main" id="{715CA0C2-07A2-44E2-A496-8B06845C79A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4" name="Text Box 15">
          <a:extLst>
            <a:ext uri="{FF2B5EF4-FFF2-40B4-BE49-F238E27FC236}">
              <a16:creationId xmlns:a16="http://schemas.microsoft.com/office/drawing/2014/main" id="{DD296219-B678-4A9D-A6D1-8BC3782516D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5" name="Text Box 15">
          <a:extLst>
            <a:ext uri="{FF2B5EF4-FFF2-40B4-BE49-F238E27FC236}">
              <a16:creationId xmlns:a16="http://schemas.microsoft.com/office/drawing/2014/main" id="{1E3CEEA8-C0F8-4AC3-9BBE-97446C03E27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6" name="Text Box 15">
          <a:extLst>
            <a:ext uri="{FF2B5EF4-FFF2-40B4-BE49-F238E27FC236}">
              <a16:creationId xmlns:a16="http://schemas.microsoft.com/office/drawing/2014/main" id="{F6C5ECD3-D53A-4FCA-8813-06532AE7895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17" name="Text Box 15">
          <a:extLst>
            <a:ext uri="{FF2B5EF4-FFF2-40B4-BE49-F238E27FC236}">
              <a16:creationId xmlns:a16="http://schemas.microsoft.com/office/drawing/2014/main" id="{3C99715D-A3A4-430A-8805-6CC69EDAB25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18" name="Text Box 15">
          <a:extLst>
            <a:ext uri="{FF2B5EF4-FFF2-40B4-BE49-F238E27FC236}">
              <a16:creationId xmlns:a16="http://schemas.microsoft.com/office/drawing/2014/main" id="{EDE33471-E121-40EC-9008-BB298DC131B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19" name="Text Box 15">
          <a:extLst>
            <a:ext uri="{FF2B5EF4-FFF2-40B4-BE49-F238E27FC236}">
              <a16:creationId xmlns:a16="http://schemas.microsoft.com/office/drawing/2014/main" id="{5ED7CE78-7D88-42DC-B207-ECF8B203283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0" name="Text Box 15">
          <a:extLst>
            <a:ext uri="{FF2B5EF4-FFF2-40B4-BE49-F238E27FC236}">
              <a16:creationId xmlns:a16="http://schemas.microsoft.com/office/drawing/2014/main" id="{706CD7FB-51F6-44EF-85A2-9205BCE15ED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1" name="Text Box 15">
          <a:extLst>
            <a:ext uri="{FF2B5EF4-FFF2-40B4-BE49-F238E27FC236}">
              <a16:creationId xmlns:a16="http://schemas.microsoft.com/office/drawing/2014/main" id="{0B053B27-7B49-404A-9D34-A9006094F72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2" name="Text Box 15">
          <a:extLst>
            <a:ext uri="{FF2B5EF4-FFF2-40B4-BE49-F238E27FC236}">
              <a16:creationId xmlns:a16="http://schemas.microsoft.com/office/drawing/2014/main" id="{6308D6D4-C7C6-4C85-8D64-869C2729B5A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3" name="Text Box 15">
          <a:extLst>
            <a:ext uri="{FF2B5EF4-FFF2-40B4-BE49-F238E27FC236}">
              <a16:creationId xmlns:a16="http://schemas.microsoft.com/office/drawing/2014/main" id="{6213631B-F1A1-4CE1-8F5B-9753488CDB4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4" name="Text Box 15">
          <a:extLst>
            <a:ext uri="{FF2B5EF4-FFF2-40B4-BE49-F238E27FC236}">
              <a16:creationId xmlns:a16="http://schemas.microsoft.com/office/drawing/2014/main" id="{F0D655C0-932B-47E0-BDE9-DF470B858B6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25" name="Text Box 15">
          <a:extLst>
            <a:ext uri="{FF2B5EF4-FFF2-40B4-BE49-F238E27FC236}">
              <a16:creationId xmlns:a16="http://schemas.microsoft.com/office/drawing/2014/main" id="{546BD8A4-1B85-48E1-856C-35C3F9B72E3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26" name="Text Box 15">
          <a:extLst>
            <a:ext uri="{FF2B5EF4-FFF2-40B4-BE49-F238E27FC236}">
              <a16:creationId xmlns:a16="http://schemas.microsoft.com/office/drawing/2014/main" id="{D7318A40-B3FA-4766-B75D-E611B29E70C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27" name="Text Box 15">
          <a:extLst>
            <a:ext uri="{FF2B5EF4-FFF2-40B4-BE49-F238E27FC236}">
              <a16:creationId xmlns:a16="http://schemas.microsoft.com/office/drawing/2014/main" id="{F7736B49-309D-4182-ABB0-9F1E95B95BE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28" name="Text Box 15">
          <a:extLst>
            <a:ext uri="{FF2B5EF4-FFF2-40B4-BE49-F238E27FC236}">
              <a16:creationId xmlns:a16="http://schemas.microsoft.com/office/drawing/2014/main" id="{3DF70F96-8E53-4367-AF87-774166B660C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29" name="Text Box 15">
          <a:extLst>
            <a:ext uri="{FF2B5EF4-FFF2-40B4-BE49-F238E27FC236}">
              <a16:creationId xmlns:a16="http://schemas.microsoft.com/office/drawing/2014/main" id="{FB25BF69-2810-4734-BCB6-7030F22429D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30" name="Text Box 15">
          <a:extLst>
            <a:ext uri="{FF2B5EF4-FFF2-40B4-BE49-F238E27FC236}">
              <a16:creationId xmlns:a16="http://schemas.microsoft.com/office/drawing/2014/main" id="{14B48CC9-4096-49E5-A7B4-A9A8B71D3FB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31" name="Text Box 15">
          <a:extLst>
            <a:ext uri="{FF2B5EF4-FFF2-40B4-BE49-F238E27FC236}">
              <a16:creationId xmlns:a16="http://schemas.microsoft.com/office/drawing/2014/main" id="{AA69643B-A3F6-440D-95F5-80918DBF2F6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32" name="Text Box 15">
          <a:extLst>
            <a:ext uri="{FF2B5EF4-FFF2-40B4-BE49-F238E27FC236}">
              <a16:creationId xmlns:a16="http://schemas.microsoft.com/office/drawing/2014/main" id="{70BD39EA-AF06-402B-9314-6CB0775BFA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33" name="Text Box 15">
          <a:extLst>
            <a:ext uri="{FF2B5EF4-FFF2-40B4-BE49-F238E27FC236}">
              <a16:creationId xmlns:a16="http://schemas.microsoft.com/office/drawing/2014/main" id="{4BBB91BE-C258-4385-8F7C-5DC3C907FD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4" name="Text Box 15">
          <a:extLst>
            <a:ext uri="{FF2B5EF4-FFF2-40B4-BE49-F238E27FC236}">
              <a16:creationId xmlns:a16="http://schemas.microsoft.com/office/drawing/2014/main" id="{C1439D8C-ABCD-4837-9B87-BE4A2D7B497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5" name="Text Box 15">
          <a:extLst>
            <a:ext uri="{FF2B5EF4-FFF2-40B4-BE49-F238E27FC236}">
              <a16:creationId xmlns:a16="http://schemas.microsoft.com/office/drawing/2014/main" id="{8688DFA3-166D-4A48-8F89-4C37727920A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6" name="Text Box 15">
          <a:extLst>
            <a:ext uri="{FF2B5EF4-FFF2-40B4-BE49-F238E27FC236}">
              <a16:creationId xmlns:a16="http://schemas.microsoft.com/office/drawing/2014/main" id="{8A957BA0-A17B-4747-A528-2AB3347FCA6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7" name="Text Box 15">
          <a:extLst>
            <a:ext uri="{FF2B5EF4-FFF2-40B4-BE49-F238E27FC236}">
              <a16:creationId xmlns:a16="http://schemas.microsoft.com/office/drawing/2014/main" id="{4BB4A5A1-56EA-4538-93D7-05C71A570CF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8" name="Text Box 15">
          <a:extLst>
            <a:ext uri="{FF2B5EF4-FFF2-40B4-BE49-F238E27FC236}">
              <a16:creationId xmlns:a16="http://schemas.microsoft.com/office/drawing/2014/main" id="{99EBFCEE-AFF8-4F54-91ED-48A29489551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39" name="Text Box 15">
          <a:extLst>
            <a:ext uri="{FF2B5EF4-FFF2-40B4-BE49-F238E27FC236}">
              <a16:creationId xmlns:a16="http://schemas.microsoft.com/office/drawing/2014/main" id="{557F313C-32A7-4748-B3BB-B913635DBE9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40" name="Text Box 15">
          <a:extLst>
            <a:ext uri="{FF2B5EF4-FFF2-40B4-BE49-F238E27FC236}">
              <a16:creationId xmlns:a16="http://schemas.microsoft.com/office/drawing/2014/main" id="{E78FFFAA-3CF3-4CD8-9AFC-D72E05402EE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41" name="Text Box 15">
          <a:extLst>
            <a:ext uri="{FF2B5EF4-FFF2-40B4-BE49-F238E27FC236}">
              <a16:creationId xmlns:a16="http://schemas.microsoft.com/office/drawing/2014/main" id="{9B9AB179-1B02-4B31-A06F-81DFCF0D700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2" name="Text Box 15">
          <a:extLst>
            <a:ext uri="{FF2B5EF4-FFF2-40B4-BE49-F238E27FC236}">
              <a16:creationId xmlns:a16="http://schemas.microsoft.com/office/drawing/2014/main" id="{9C84EC8F-9ECB-4CF2-A2F3-4AC44823EF8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3" name="Text Box 15">
          <a:extLst>
            <a:ext uri="{FF2B5EF4-FFF2-40B4-BE49-F238E27FC236}">
              <a16:creationId xmlns:a16="http://schemas.microsoft.com/office/drawing/2014/main" id="{CA8C91A1-C139-464A-9835-AF0E3D1FD94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4" name="Text Box 15">
          <a:extLst>
            <a:ext uri="{FF2B5EF4-FFF2-40B4-BE49-F238E27FC236}">
              <a16:creationId xmlns:a16="http://schemas.microsoft.com/office/drawing/2014/main" id="{381230BD-0951-43C9-96CA-773B649EF98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5" name="Text Box 15">
          <a:extLst>
            <a:ext uri="{FF2B5EF4-FFF2-40B4-BE49-F238E27FC236}">
              <a16:creationId xmlns:a16="http://schemas.microsoft.com/office/drawing/2014/main" id="{1D800DAD-59AD-41EB-9148-98B74F644BB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6" name="Text Box 15">
          <a:extLst>
            <a:ext uri="{FF2B5EF4-FFF2-40B4-BE49-F238E27FC236}">
              <a16:creationId xmlns:a16="http://schemas.microsoft.com/office/drawing/2014/main" id="{6213A3C6-003B-4E07-A9A0-B846203D67E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7" name="Text Box 15">
          <a:extLst>
            <a:ext uri="{FF2B5EF4-FFF2-40B4-BE49-F238E27FC236}">
              <a16:creationId xmlns:a16="http://schemas.microsoft.com/office/drawing/2014/main" id="{C8521A1B-AF36-4756-B875-9506977E9C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8" name="Text Box 15">
          <a:extLst>
            <a:ext uri="{FF2B5EF4-FFF2-40B4-BE49-F238E27FC236}">
              <a16:creationId xmlns:a16="http://schemas.microsoft.com/office/drawing/2014/main" id="{FB90EC89-2490-46CD-B9F5-FDA689C8999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49" name="Text Box 15">
          <a:extLst>
            <a:ext uri="{FF2B5EF4-FFF2-40B4-BE49-F238E27FC236}">
              <a16:creationId xmlns:a16="http://schemas.microsoft.com/office/drawing/2014/main" id="{1170E70F-2D10-47AC-AB4F-E4B0B6DB5FF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0" name="Text Box 15">
          <a:extLst>
            <a:ext uri="{FF2B5EF4-FFF2-40B4-BE49-F238E27FC236}">
              <a16:creationId xmlns:a16="http://schemas.microsoft.com/office/drawing/2014/main" id="{54CB1619-9078-4337-975B-25B3CE450F4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1" name="Text Box 15">
          <a:extLst>
            <a:ext uri="{FF2B5EF4-FFF2-40B4-BE49-F238E27FC236}">
              <a16:creationId xmlns:a16="http://schemas.microsoft.com/office/drawing/2014/main" id="{36C1C141-8251-4E31-944D-6AEC8193D9B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2" name="Text Box 15">
          <a:extLst>
            <a:ext uri="{FF2B5EF4-FFF2-40B4-BE49-F238E27FC236}">
              <a16:creationId xmlns:a16="http://schemas.microsoft.com/office/drawing/2014/main" id="{B367D3CA-3C9D-423B-ABCD-66FB37D3D45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3" name="Text Box 15">
          <a:extLst>
            <a:ext uri="{FF2B5EF4-FFF2-40B4-BE49-F238E27FC236}">
              <a16:creationId xmlns:a16="http://schemas.microsoft.com/office/drawing/2014/main" id="{C529E311-3EBE-4607-AC6C-D892C6FC73C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4" name="Text Box 15">
          <a:extLst>
            <a:ext uri="{FF2B5EF4-FFF2-40B4-BE49-F238E27FC236}">
              <a16:creationId xmlns:a16="http://schemas.microsoft.com/office/drawing/2014/main" id="{5AEF871A-11D0-45F1-B921-5604D2E0C50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5" name="Text Box 15">
          <a:extLst>
            <a:ext uri="{FF2B5EF4-FFF2-40B4-BE49-F238E27FC236}">
              <a16:creationId xmlns:a16="http://schemas.microsoft.com/office/drawing/2014/main" id="{64A23639-3D72-4C4D-89C7-BEB639C3C2B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6" name="Text Box 15">
          <a:extLst>
            <a:ext uri="{FF2B5EF4-FFF2-40B4-BE49-F238E27FC236}">
              <a16:creationId xmlns:a16="http://schemas.microsoft.com/office/drawing/2014/main" id="{7E5CA2F7-19BD-4AE9-A16D-439448E65BC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57" name="Text Box 15">
          <a:extLst>
            <a:ext uri="{FF2B5EF4-FFF2-40B4-BE49-F238E27FC236}">
              <a16:creationId xmlns:a16="http://schemas.microsoft.com/office/drawing/2014/main" id="{D8F24F0D-8A73-42BC-B381-42ECBB17AE0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58" name="Text Box 15">
          <a:extLst>
            <a:ext uri="{FF2B5EF4-FFF2-40B4-BE49-F238E27FC236}">
              <a16:creationId xmlns:a16="http://schemas.microsoft.com/office/drawing/2014/main" id="{D4A36BD9-84AD-4BCB-9C54-8254334A8C6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59" name="Text Box 15">
          <a:extLst>
            <a:ext uri="{FF2B5EF4-FFF2-40B4-BE49-F238E27FC236}">
              <a16:creationId xmlns:a16="http://schemas.microsoft.com/office/drawing/2014/main" id="{5F35AA7E-397B-4309-9A11-7F87BFACEC6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0" name="Text Box 15">
          <a:extLst>
            <a:ext uri="{FF2B5EF4-FFF2-40B4-BE49-F238E27FC236}">
              <a16:creationId xmlns:a16="http://schemas.microsoft.com/office/drawing/2014/main" id="{F0170831-7277-4845-8E45-FF8D965A900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1" name="Text Box 15">
          <a:extLst>
            <a:ext uri="{FF2B5EF4-FFF2-40B4-BE49-F238E27FC236}">
              <a16:creationId xmlns:a16="http://schemas.microsoft.com/office/drawing/2014/main" id="{E0C4E2C8-AFBD-43DD-883E-A3D0BEC032C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2" name="Text Box 15">
          <a:extLst>
            <a:ext uri="{FF2B5EF4-FFF2-40B4-BE49-F238E27FC236}">
              <a16:creationId xmlns:a16="http://schemas.microsoft.com/office/drawing/2014/main" id="{666A512F-2B5A-41BD-B79A-2538D547371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3" name="Text Box 15">
          <a:extLst>
            <a:ext uri="{FF2B5EF4-FFF2-40B4-BE49-F238E27FC236}">
              <a16:creationId xmlns:a16="http://schemas.microsoft.com/office/drawing/2014/main" id="{89F59583-5411-4D80-AFC3-A81A2E93E41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4" name="Text Box 15">
          <a:extLst>
            <a:ext uri="{FF2B5EF4-FFF2-40B4-BE49-F238E27FC236}">
              <a16:creationId xmlns:a16="http://schemas.microsoft.com/office/drawing/2014/main" id="{4533C079-997A-4B15-93D9-BDF6DA928EE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065" name="Text Box 15">
          <a:extLst>
            <a:ext uri="{FF2B5EF4-FFF2-40B4-BE49-F238E27FC236}">
              <a16:creationId xmlns:a16="http://schemas.microsoft.com/office/drawing/2014/main" id="{45DE419E-FBFF-478F-A411-82DFF7C0887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66" name="Text Box 15">
          <a:extLst>
            <a:ext uri="{FF2B5EF4-FFF2-40B4-BE49-F238E27FC236}">
              <a16:creationId xmlns:a16="http://schemas.microsoft.com/office/drawing/2014/main" id="{82117251-B6C1-4CD6-AD1E-6FD3E64B08E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67" name="Text Box 15">
          <a:extLst>
            <a:ext uri="{FF2B5EF4-FFF2-40B4-BE49-F238E27FC236}">
              <a16:creationId xmlns:a16="http://schemas.microsoft.com/office/drawing/2014/main" id="{BF6689FF-559F-47AA-BED1-F699A1662C2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68" name="Text Box 15">
          <a:extLst>
            <a:ext uri="{FF2B5EF4-FFF2-40B4-BE49-F238E27FC236}">
              <a16:creationId xmlns:a16="http://schemas.microsoft.com/office/drawing/2014/main" id="{49AE9C4C-4A26-4EC6-BF86-E4929C974EF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69" name="Text Box 15">
          <a:extLst>
            <a:ext uri="{FF2B5EF4-FFF2-40B4-BE49-F238E27FC236}">
              <a16:creationId xmlns:a16="http://schemas.microsoft.com/office/drawing/2014/main" id="{DCCB685E-D7B1-4AA8-A3E4-5F4D22F0255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70" name="Text Box 15">
          <a:extLst>
            <a:ext uri="{FF2B5EF4-FFF2-40B4-BE49-F238E27FC236}">
              <a16:creationId xmlns:a16="http://schemas.microsoft.com/office/drawing/2014/main" id="{01EEDF65-3F47-4F0E-90CB-E6A3A084B22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71" name="Text Box 15">
          <a:extLst>
            <a:ext uri="{FF2B5EF4-FFF2-40B4-BE49-F238E27FC236}">
              <a16:creationId xmlns:a16="http://schemas.microsoft.com/office/drawing/2014/main" id="{CB248A0E-8BB5-4E3A-BA5C-65E2B417136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72" name="Text Box 15">
          <a:extLst>
            <a:ext uri="{FF2B5EF4-FFF2-40B4-BE49-F238E27FC236}">
              <a16:creationId xmlns:a16="http://schemas.microsoft.com/office/drawing/2014/main" id="{FF9F1C33-65FF-44AC-9E12-9BFEACB201D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073" name="Text Box 15">
          <a:extLst>
            <a:ext uri="{FF2B5EF4-FFF2-40B4-BE49-F238E27FC236}">
              <a16:creationId xmlns:a16="http://schemas.microsoft.com/office/drawing/2014/main" id="{93E59749-3B57-4CF5-8EE4-2F72D5DD4DA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4" name="Text Box 15">
          <a:extLst>
            <a:ext uri="{FF2B5EF4-FFF2-40B4-BE49-F238E27FC236}">
              <a16:creationId xmlns:a16="http://schemas.microsoft.com/office/drawing/2014/main" id="{37BD0DB8-3AE6-4EC6-84BB-A96240FF433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5" name="Text Box 15">
          <a:extLst>
            <a:ext uri="{FF2B5EF4-FFF2-40B4-BE49-F238E27FC236}">
              <a16:creationId xmlns:a16="http://schemas.microsoft.com/office/drawing/2014/main" id="{BAE95BBE-460D-4C49-BCA2-ACDEECA2412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6" name="Text Box 15">
          <a:extLst>
            <a:ext uri="{FF2B5EF4-FFF2-40B4-BE49-F238E27FC236}">
              <a16:creationId xmlns:a16="http://schemas.microsoft.com/office/drawing/2014/main" id="{6A944BE3-BC34-4BA5-8095-7FC3B1EC7E9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7" name="Text Box 15">
          <a:extLst>
            <a:ext uri="{FF2B5EF4-FFF2-40B4-BE49-F238E27FC236}">
              <a16:creationId xmlns:a16="http://schemas.microsoft.com/office/drawing/2014/main" id="{72780E92-FD8E-4833-9289-0BD9F3A2044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8" name="Text Box 15">
          <a:extLst>
            <a:ext uri="{FF2B5EF4-FFF2-40B4-BE49-F238E27FC236}">
              <a16:creationId xmlns:a16="http://schemas.microsoft.com/office/drawing/2014/main" id="{E1F4F051-79C5-4601-9257-88429DCD5B9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79" name="Text Box 15">
          <a:extLst>
            <a:ext uri="{FF2B5EF4-FFF2-40B4-BE49-F238E27FC236}">
              <a16:creationId xmlns:a16="http://schemas.microsoft.com/office/drawing/2014/main" id="{26367400-9E67-4471-975E-5EDBC9E44FD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80" name="Text Box 15">
          <a:extLst>
            <a:ext uri="{FF2B5EF4-FFF2-40B4-BE49-F238E27FC236}">
              <a16:creationId xmlns:a16="http://schemas.microsoft.com/office/drawing/2014/main" id="{17DDF2CA-3BFE-470D-B945-5902D34DE6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81" name="Text Box 15">
          <a:extLst>
            <a:ext uri="{FF2B5EF4-FFF2-40B4-BE49-F238E27FC236}">
              <a16:creationId xmlns:a16="http://schemas.microsoft.com/office/drawing/2014/main" id="{CFC88F20-5F51-4FAA-B37F-9A8F772C19B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2" name="Text Box 15">
          <a:extLst>
            <a:ext uri="{FF2B5EF4-FFF2-40B4-BE49-F238E27FC236}">
              <a16:creationId xmlns:a16="http://schemas.microsoft.com/office/drawing/2014/main" id="{9B97874E-0FC4-4F55-B1A8-0B0D424ECAA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3" name="Text Box 15">
          <a:extLst>
            <a:ext uri="{FF2B5EF4-FFF2-40B4-BE49-F238E27FC236}">
              <a16:creationId xmlns:a16="http://schemas.microsoft.com/office/drawing/2014/main" id="{D1241A0E-73F9-46CB-8FD3-CB09D8D45E9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4" name="Text Box 15">
          <a:extLst>
            <a:ext uri="{FF2B5EF4-FFF2-40B4-BE49-F238E27FC236}">
              <a16:creationId xmlns:a16="http://schemas.microsoft.com/office/drawing/2014/main" id="{E408211A-7601-421A-8042-47C91AD10F4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5" name="Text Box 15">
          <a:extLst>
            <a:ext uri="{FF2B5EF4-FFF2-40B4-BE49-F238E27FC236}">
              <a16:creationId xmlns:a16="http://schemas.microsoft.com/office/drawing/2014/main" id="{3B9A9B44-17F8-4EA4-BEFC-996766D64C0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6" name="Text Box 15">
          <a:extLst>
            <a:ext uri="{FF2B5EF4-FFF2-40B4-BE49-F238E27FC236}">
              <a16:creationId xmlns:a16="http://schemas.microsoft.com/office/drawing/2014/main" id="{931BA610-24B5-40B1-9659-E7FC6C369A5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7" name="Text Box 15">
          <a:extLst>
            <a:ext uri="{FF2B5EF4-FFF2-40B4-BE49-F238E27FC236}">
              <a16:creationId xmlns:a16="http://schemas.microsoft.com/office/drawing/2014/main" id="{A1F2E190-8B8E-492C-8C45-2BD6105999B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8" name="Text Box 15">
          <a:extLst>
            <a:ext uri="{FF2B5EF4-FFF2-40B4-BE49-F238E27FC236}">
              <a16:creationId xmlns:a16="http://schemas.microsoft.com/office/drawing/2014/main" id="{497283E1-A24D-4CBE-A159-9230A1DD1DC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89" name="Text Box 15">
          <a:extLst>
            <a:ext uri="{FF2B5EF4-FFF2-40B4-BE49-F238E27FC236}">
              <a16:creationId xmlns:a16="http://schemas.microsoft.com/office/drawing/2014/main" id="{6BD657FA-9AE8-4C12-9AB9-FC4C118A39E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0" name="Text Box 15">
          <a:extLst>
            <a:ext uri="{FF2B5EF4-FFF2-40B4-BE49-F238E27FC236}">
              <a16:creationId xmlns:a16="http://schemas.microsoft.com/office/drawing/2014/main" id="{4A995227-FACC-4104-AED4-965D12FFB2E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1" name="Text Box 15">
          <a:extLst>
            <a:ext uri="{FF2B5EF4-FFF2-40B4-BE49-F238E27FC236}">
              <a16:creationId xmlns:a16="http://schemas.microsoft.com/office/drawing/2014/main" id="{08FA0788-D147-43E0-8733-1EADFECBDED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2" name="Text Box 15">
          <a:extLst>
            <a:ext uri="{FF2B5EF4-FFF2-40B4-BE49-F238E27FC236}">
              <a16:creationId xmlns:a16="http://schemas.microsoft.com/office/drawing/2014/main" id="{773BA4E1-E187-4206-894A-8A8D38019A2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3" name="Text Box 15">
          <a:extLst>
            <a:ext uri="{FF2B5EF4-FFF2-40B4-BE49-F238E27FC236}">
              <a16:creationId xmlns:a16="http://schemas.microsoft.com/office/drawing/2014/main" id="{8A64A324-0B03-4E96-8061-5DB6CA62506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4" name="Text Box 15">
          <a:extLst>
            <a:ext uri="{FF2B5EF4-FFF2-40B4-BE49-F238E27FC236}">
              <a16:creationId xmlns:a16="http://schemas.microsoft.com/office/drawing/2014/main" id="{2679AC07-4987-44C6-B24A-688A55BF1E0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5" name="Text Box 15">
          <a:extLst>
            <a:ext uri="{FF2B5EF4-FFF2-40B4-BE49-F238E27FC236}">
              <a16:creationId xmlns:a16="http://schemas.microsoft.com/office/drawing/2014/main" id="{C3A13572-600D-48E8-A8E3-3C2B2AC75D8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6" name="Text Box 15">
          <a:extLst>
            <a:ext uri="{FF2B5EF4-FFF2-40B4-BE49-F238E27FC236}">
              <a16:creationId xmlns:a16="http://schemas.microsoft.com/office/drawing/2014/main" id="{528EF042-633C-42E2-B30A-17A2C7CDAF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097" name="Text Box 15">
          <a:extLst>
            <a:ext uri="{FF2B5EF4-FFF2-40B4-BE49-F238E27FC236}">
              <a16:creationId xmlns:a16="http://schemas.microsoft.com/office/drawing/2014/main" id="{AEF3562D-8534-419C-9000-6A16752A9F0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98" name="Text Box 15">
          <a:extLst>
            <a:ext uri="{FF2B5EF4-FFF2-40B4-BE49-F238E27FC236}">
              <a16:creationId xmlns:a16="http://schemas.microsoft.com/office/drawing/2014/main" id="{724E0786-FE3C-48CC-AA3C-FCE93D9D3A4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099" name="Text Box 15">
          <a:extLst>
            <a:ext uri="{FF2B5EF4-FFF2-40B4-BE49-F238E27FC236}">
              <a16:creationId xmlns:a16="http://schemas.microsoft.com/office/drawing/2014/main" id="{50372BA8-FD1A-4AB9-A266-D5FBA4710CC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0" name="Text Box 15">
          <a:extLst>
            <a:ext uri="{FF2B5EF4-FFF2-40B4-BE49-F238E27FC236}">
              <a16:creationId xmlns:a16="http://schemas.microsoft.com/office/drawing/2014/main" id="{F487B622-0C35-4B5C-BD37-6B6F988F762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1" name="Text Box 15">
          <a:extLst>
            <a:ext uri="{FF2B5EF4-FFF2-40B4-BE49-F238E27FC236}">
              <a16:creationId xmlns:a16="http://schemas.microsoft.com/office/drawing/2014/main" id="{4B91DC22-3E55-487B-B66C-CE3B1C714DA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2" name="Text Box 15">
          <a:extLst>
            <a:ext uri="{FF2B5EF4-FFF2-40B4-BE49-F238E27FC236}">
              <a16:creationId xmlns:a16="http://schemas.microsoft.com/office/drawing/2014/main" id="{5C2DA864-283C-482A-BA91-2E3ED307B5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3" name="Text Box 15">
          <a:extLst>
            <a:ext uri="{FF2B5EF4-FFF2-40B4-BE49-F238E27FC236}">
              <a16:creationId xmlns:a16="http://schemas.microsoft.com/office/drawing/2014/main" id="{1A62D807-80BF-4D8D-A9FE-E2D1C621508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4" name="Text Box 15">
          <a:extLst>
            <a:ext uri="{FF2B5EF4-FFF2-40B4-BE49-F238E27FC236}">
              <a16:creationId xmlns:a16="http://schemas.microsoft.com/office/drawing/2014/main" id="{739E83BF-0CC2-4033-BD6E-B62CDDCEE98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05" name="Text Box 15">
          <a:extLst>
            <a:ext uri="{FF2B5EF4-FFF2-40B4-BE49-F238E27FC236}">
              <a16:creationId xmlns:a16="http://schemas.microsoft.com/office/drawing/2014/main" id="{511FA09B-81E9-4FAE-B724-CB72CAC63D2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06" name="Text Box 15">
          <a:extLst>
            <a:ext uri="{FF2B5EF4-FFF2-40B4-BE49-F238E27FC236}">
              <a16:creationId xmlns:a16="http://schemas.microsoft.com/office/drawing/2014/main" id="{FE37AC89-A4C3-42F4-BE1C-940E50DE782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07" name="Text Box 15">
          <a:extLst>
            <a:ext uri="{FF2B5EF4-FFF2-40B4-BE49-F238E27FC236}">
              <a16:creationId xmlns:a16="http://schemas.microsoft.com/office/drawing/2014/main" id="{C3909DEA-D549-428D-BA0C-49DB1F0D6EB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08" name="Text Box 15">
          <a:extLst>
            <a:ext uri="{FF2B5EF4-FFF2-40B4-BE49-F238E27FC236}">
              <a16:creationId xmlns:a16="http://schemas.microsoft.com/office/drawing/2014/main" id="{D60CE1BD-953A-4022-9F65-CE8D67F893B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09" name="Text Box 15">
          <a:extLst>
            <a:ext uri="{FF2B5EF4-FFF2-40B4-BE49-F238E27FC236}">
              <a16:creationId xmlns:a16="http://schemas.microsoft.com/office/drawing/2014/main" id="{2EEE7E56-6E84-4BC3-B963-4482E53E926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10" name="Text Box 15">
          <a:extLst>
            <a:ext uri="{FF2B5EF4-FFF2-40B4-BE49-F238E27FC236}">
              <a16:creationId xmlns:a16="http://schemas.microsoft.com/office/drawing/2014/main" id="{44D57073-E454-4A13-B8BF-83CC6F9F867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11" name="Text Box 15">
          <a:extLst>
            <a:ext uri="{FF2B5EF4-FFF2-40B4-BE49-F238E27FC236}">
              <a16:creationId xmlns:a16="http://schemas.microsoft.com/office/drawing/2014/main" id="{8CDD54DD-9955-488C-BC93-B4E5AAE518C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12" name="Text Box 15">
          <a:extLst>
            <a:ext uri="{FF2B5EF4-FFF2-40B4-BE49-F238E27FC236}">
              <a16:creationId xmlns:a16="http://schemas.microsoft.com/office/drawing/2014/main" id="{194C9753-C935-4526-AB59-DDE153F899B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113" name="Text Box 15">
          <a:extLst>
            <a:ext uri="{FF2B5EF4-FFF2-40B4-BE49-F238E27FC236}">
              <a16:creationId xmlns:a16="http://schemas.microsoft.com/office/drawing/2014/main" id="{CB4F76C9-AD5D-4820-9D9C-AB4430BEFB1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4" name="Text Box 15">
          <a:extLst>
            <a:ext uri="{FF2B5EF4-FFF2-40B4-BE49-F238E27FC236}">
              <a16:creationId xmlns:a16="http://schemas.microsoft.com/office/drawing/2014/main" id="{216A5424-3DB3-4C24-88AC-7B710C394EB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5" name="Text Box 15">
          <a:extLst>
            <a:ext uri="{FF2B5EF4-FFF2-40B4-BE49-F238E27FC236}">
              <a16:creationId xmlns:a16="http://schemas.microsoft.com/office/drawing/2014/main" id="{E33A28E9-DF23-4323-8C27-88A856491B7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6" name="Text Box 15">
          <a:extLst>
            <a:ext uri="{FF2B5EF4-FFF2-40B4-BE49-F238E27FC236}">
              <a16:creationId xmlns:a16="http://schemas.microsoft.com/office/drawing/2014/main" id="{940ABC4E-7C1B-403D-8BE0-BB182670272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7" name="Text Box 15">
          <a:extLst>
            <a:ext uri="{FF2B5EF4-FFF2-40B4-BE49-F238E27FC236}">
              <a16:creationId xmlns:a16="http://schemas.microsoft.com/office/drawing/2014/main" id="{DDB94F08-5925-426D-8D4A-64A6662FD66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8" name="Text Box 15">
          <a:extLst>
            <a:ext uri="{FF2B5EF4-FFF2-40B4-BE49-F238E27FC236}">
              <a16:creationId xmlns:a16="http://schemas.microsoft.com/office/drawing/2014/main" id="{549B4804-1E1B-4BB5-8E21-5FE6353F58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19" name="Text Box 15">
          <a:extLst>
            <a:ext uri="{FF2B5EF4-FFF2-40B4-BE49-F238E27FC236}">
              <a16:creationId xmlns:a16="http://schemas.microsoft.com/office/drawing/2014/main" id="{19A59AB5-37C7-42DE-A406-A6626CD64CB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20" name="Text Box 15">
          <a:extLst>
            <a:ext uri="{FF2B5EF4-FFF2-40B4-BE49-F238E27FC236}">
              <a16:creationId xmlns:a16="http://schemas.microsoft.com/office/drawing/2014/main" id="{0EBBAC12-2ADD-4E8B-B7E7-D0A6D6E2B27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121" name="Text Box 15">
          <a:extLst>
            <a:ext uri="{FF2B5EF4-FFF2-40B4-BE49-F238E27FC236}">
              <a16:creationId xmlns:a16="http://schemas.microsoft.com/office/drawing/2014/main" id="{39535B30-E09A-4F4D-9B0A-1192CD3ECC8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2" name="Text Box 15">
          <a:extLst>
            <a:ext uri="{FF2B5EF4-FFF2-40B4-BE49-F238E27FC236}">
              <a16:creationId xmlns:a16="http://schemas.microsoft.com/office/drawing/2014/main" id="{D726BDB0-4C18-4FAC-B797-C28E8457D07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3" name="Text Box 15">
          <a:extLst>
            <a:ext uri="{FF2B5EF4-FFF2-40B4-BE49-F238E27FC236}">
              <a16:creationId xmlns:a16="http://schemas.microsoft.com/office/drawing/2014/main" id="{C881F769-AD4F-4462-96DA-CB9E31F46F1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4" name="Text Box 15">
          <a:extLst>
            <a:ext uri="{FF2B5EF4-FFF2-40B4-BE49-F238E27FC236}">
              <a16:creationId xmlns:a16="http://schemas.microsoft.com/office/drawing/2014/main" id="{815C84DE-956B-4670-9D18-063073671C4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5" name="Text Box 15">
          <a:extLst>
            <a:ext uri="{FF2B5EF4-FFF2-40B4-BE49-F238E27FC236}">
              <a16:creationId xmlns:a16="http://schemas.microsoft.com/office/drawing/2014/main" id="{E49737E9-5D58-459C-87DA-C7786FE861B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6" name="Text Box 15">
          <a:extLst>
            <a:ext uri="{FF2B5EF4-FFF2-40B4-BE49-F238E27FC236}">
              <a16:creationId xmlns:a16="http://schemas.microsoft.com/office/drawing/2014/main" id="{AEEDE05E-DD01-4B24-B4F9-800F98345DD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7" name="Text Box 15">
          <a:extLst>
            <a:ext uri="{FF2B5EF4-FFF2-40B4-BE49-F238E27FC236}">
              <a16:creationId xmlns:a16="http://schemas.microsoft.com/office/drawing/2014/main" id="{D1CECE00-96CE-4AFE-92D4-BFF04D8C637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8" name="Text Box 15">
          <a:extLst>
            <a:ext uri="{FF2B5EF4-FFF2-40B4-BE49-F238E27FC236}">
              <a16:creationId xmlns:a16="http://schemas.microsoft.com/office/drawing/2014/main" id="{E7864AC6-D82C-4FCB-A9DB-D9B1F097302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29" name="Text Box 15">
          <a:extLst>
            <a:ext uri="{FF2B5EF4-FFF2-40B4-BE49-F238E27FC236}">
              <a16:creationId xmlns:a16="http://schemas.microsoft.com/office/drawing/2014/main" id="{D139D729-53EE-499B-841B-4A0B82CDAC1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0" name="Text Box 15">
          <a:extLst>
            <a:ext uri="{FF2B5EF4-FFF2-40B4-BE49-F238E27FC236}">
              <a16:creationId xmlns:a16="http://schemas.microsoft.com/office/drawing/2014/main" id="{2E186ACB-0C65-4C41-80CB-872ED5EED92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1" name="Text Box 15">
          <a:extLst>
            <a:ext uri="{FF2B5EF4-FFF2-40B4-BE49-F238E27FC236}">
              <a16:creationId xmlns:a16="http://schemas.microsoft.com/office/drawing/2014/main" id="{D57A8F99-DA7D-4A64-B141-DE9977DC87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2" name="Text Box 15">
          <a:extLst>
            <a:ext uri="{FF2B5EF4-FFF2-40B4-BE49-F238E27FC236}">
              <a16:creationId xmlns:a16="http://schemas.microsoft.com/office/drawing/2014/main" id="{47BBA75A-925C-4055-BECC-8FE45EB3F20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3" name="Text Box 15">
          <a:extLst>
            <a:ext uri="{FF2B5EF4-FFF2-40B4-BE49-F238E27FC236}">
              <a16:creationId xmlns:a16="http://schemas.microsoft.com/office/drawing/2014/main" id="{FDDCAEB4-59B2-4860-8E86-02D92371322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4" name="Text Box 15">
          <a:extLst>
            <a:ext uri="{FF2B5EF4-FFF2-40B4-BE49-F238E27FC236}">
              <a16:creationId xmlns:a16="http://schemas.microsoft.com/office/drawing/2014/main" id="{F127145E-12BB-40FA-95DA-0CD24A7299C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5" name="Text Box 15">
          <a:extLst>
            <a:ext uri="{FF2B5EF4-FFF2-40B4-BE49-F238E27FC236}">
              <a16:creationId xmlns:a16="http://schemas.microsoft.com/office/drawing/2014/main" id="{1D187AE8-E3E4-4CE7-85A4-9F37F65E15C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6" name="Text Box 15">
          <a:extLst>
            <a:ext uri="{FF2B5EF4-FFF2-40B4-BE49-F238E27FC236}">
              <a16:creationId xmlns:a16="http://schemas.microsoft.com/office/drawing/2014/main" id="{EAF177FF-FE69-46C0-9FA9-7CD80BED4B4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37" name="Text Box 15">
          <a:extLst>
            <a:ext uri="{FF2B5EF4-FFF2-40B4-BE49-F238E27FC236}">
              <a16:creationId xmlns:a16="http://schemas.microsoft.com/office/drawing/2014/main" id="{7EC12DFA-E906-452A-A631-6D72D2836D4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38" name="Text Box 15">
          <a:extLst>
            <a:ext uri="{FF2B5EF4-FFF2-40B4-BE49-F238E27FC236}">
              <a16:creationId xmlns:a16="http://schemas.microsoft.com/office/drawing/2014/main" id="{CBF1C321-5F6E-4F74-8A1B-61493C6FDAB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39" name="Text Box 15">
          <a:extLst>
            <a:ext uri="{FF2B5EF4-FFF2-40B4-BE49-F238E27FC236}">
              <a16:creationId xmlns:a16="http://schemas.microsoft.com/office/drawing/2014/main" id="{2F8ED7BF-653D-4891-A686-11FE4EE09D6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0" name="Text Box 15">
          <a:extLst>
            <a:ext uri="{FF2B5EF4-FFF2-40B4-BE49-F238E27FC236}">
              <a16:creationId xmlns:a16="http://schemas.microsoft.com/office/drawing/2014/main" id="{B0E725F1-11AC-4806-B449-3CEBEC88859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1" name="Text Box 15">
          <a:extLst>
            <a:ext uri="{FF2B5EF4-FFF2-40B4-BE49-F238E27FC236}">
              <a16:creationId xmlns:a16="http://schemas.microsoft.com/office/drawing/2014/main" id="{E011AC1B-6657-4541-85C0-926A12F151D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2" name="Text Box 15">
          <a:extLst>
            <a:ext uri="{FF2B5EF4-FFF2-40B4-BE49-F238E27FC236}">
              <a16:creationId xmlns:a16="http://schemas.microsoft.com/office/drawing/2014/main" id="{BC567200-E61C-45A6-AE1F-B93C1AC72B0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3" name="Text Box 15">
          <a:extLst>
            <a:ext uri="{FF2B5EF4-FFF2-40B4-BE49-F238E27FC236}">
              <a16:creationId xmlns:a16="http://schemas.microsoft.com/office/drawing/2014/main" id="{86680687-F22D-4736-A1C5-1F91B0880E5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4" name="Text Box 15">
          <a:extLst>
            <a:ext uri="{FF2B5EF4-FFF2-40B4-BE49-F238E27FC236}">
              <a16:creationId xmlns:a16="http://schemas.microsoft.com/office/drawing/2014/main" id="{65C4340B-4E1C-4945-8A58-84768B9F686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45" name="Text Box 15">
          <a:extLst>
            <a:ext uri="{FF2B5EF4-FFF2-40B4-BE49-F238E27FC236}">
              <a16:creationId xmlns:a16="http://schemas.microsoft.com/office/drawing/2014/main" id="{6CF0211B-3FC1-4DA5-8B5E-53494D95545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46" name="Text Box 15">
          <a:extLst>
            <a:ext uri="{FF2B5EF4-FFF2-40B4-BE49-F238E27FC236}">
              <a16:creationId xmlns:a16="http://schemas.microsoft.com/office/drawing/2014/main" id="{377F8933-E934-4B87-B7A8-2BF530128A9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47" name="Text Box 15">
          <a:extLst>
            <a:ext uri="{FF2B5EF4-FFF2-40B4-BE49-F238E27FC236}">
              <a16:creationId xmlns:a16="http://schemas.microsoft.com/office/drawing/2014/main" id="{84F248B9-3D6C-4B64-A43B-737E008002F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48" name="Text Box 15">
          <a:extLst>
            <a:ext uri="{FF2B5EF4-FFF2-40B4-BE49-F238E27FC236}">
              <a16:creationId xmlns:a16="http://schemas.microsoft.com/office/drawing/2014/main" id="{BBC44230-9DA5-451E-8E34-1E19A849290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49" name="Text Box 15">
          <a:extLst>
            <a:ext uri="{FF2B5EF4-FFF2-40B4-BE49-F238E27FC236}">
              <a16:creationId xmlns:a16="http://schemas.microsoft.com/office/drawing/2014/main" id="{17017605-7649-4A5F-9795-CC73049A11F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50" name="Text Box 15">
          <a:extLst>
            <a:ext uri="{FF2B5EF4-FFF2-40B4-BE49-F238E27FC236}">
              <a16:creationId xmlns:a16="http://schemas.microsoft.com/office/drawing/2014/main" id="{FB456E1E-1A65-4323-AFEF-3EC0A8BEBB3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51" name="Text Box 15">
          <a:extLst>
            <a:ext uri="{FF2B5EF4-FFF2-40B4-BE49-F238E27FC236}">
              <a16:creationId xmlns:a16="http://schemas.microsoft.com/office/drawing/2014/main" id="{8DEB40CF-D996-4477-9383-B204B696D0E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52" name="Text Box 15">
          <a:extLst>
            <a:ext uri="{FF2B5EF4-FFF2-40B4-BE49-F238E27FC236}">
              <a16:creationId xmlns:a16="http://schemas.microsoft.com/office/drawing/2014/main" id="{5038D1AA-CF39-4E34-83ED-1679C572981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53" name="Text Box 15">
          <a:extLst>
            <a:ext uri="{FF2B5EF4-FFF2-40B4-BE49-F238E27FC236}">
              <a16:creationId xmlns:a16="http://schemas.microsoft.com/office/drawing/2014/main" id="{ADAAB0F9-F00D-4D71-B644-FA4FA93F6CD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4" name="Text Box 15">
          <a:extLst>
            <a:ext uri="{FF2B5EF4-FFF2-40B4-BE49-F238E27FC236}">
              <a16:creationId xmlns:a16="http://schemas.microsoft.com/office/drawing/2014/main" id="{443898B1-8E1D-4976-9BBB-C813BE9A476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5" name="Text Box 15">
          <a:extLst>
            <a:ext uri="{FF2B5EF4-FFF2-40B4-BE49-F238E27FC236}">
              <a16:creationId xmlns:a16="http://schemas.microsoft.com/office/drawing/2014/main" id="{F734E196-E159-4E62-A2D3-4D87C8D34DE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6" name="Text Box 15">
          <a:extLst>
            <a:ext uri="{FF2B5EF4-FFF2-40B4-BE49-F238E27FC236}">
              <a16:creationId xmlns:a16="http://schemas.microsoft.com/office/drawing/2014/main" id="{54051ECB-9728-4C5E-9C7E-B18DF261AD2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7" name="Text Box 15">
          <a:extLst>
            <a:ext uri="{FF2B5EF4-FFF2-40B4-BE49-F238E27FC236}">
              <a16:creationId xmlns:a16="http://schemas.microsoft.com/office/drawing/2014/main" id="{092F8E1D-D809-46F8-BC28-ACE60AC5F65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8" name="Text Box 15">
          <a:extLst>
            <a:ext uri="{FF2B5EF4-FFF2-40B4-BE49-F238E27FC236}">
              <a16:creationId xmlns:a16="http://schemas.microsoft.com/office/drawing/2014/main" id="{EF4D5A11-3CC8-4E1F-A901-AD9B98D15E2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59" name="Text Box 15">
          <a:extLst>
            <a:ext uri="{FF2B5EF4-FFF2-40B4-BE49-F238E27FC236}">
              <a16:creationId xmlns:a16="http://schemas.microsoft.com/office/drawing/2014/main" id="{328A0DA2-9035-425F-888C-529C4CD8BA7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60" name="Text Box 15">
          <a:extLst>
            <a:ext uri="{FF2B5EF4-FFF2-40B4-BE49-F238E27FC236}">
              <a16:creationId xmlns:a16="http://schemas.microsoft.com/office/drawing/2014/main" id="{49B278B1-ACCE-4F1F-A070-736239BDA8D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161" name="Text Box 15">
          <a:extLst>
            <a:ext uri="{FF2B5EF4-FFF2-40B4-BE49-F238E27FC236}">
              <a16:creationId xmlns:a16="http://schemas.microsoft.com/office/drawing/2014/main" id="{E7FF8873-45F7-4C51-B314-A2A97246371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2" name="Text Box 15">
          <a:extLst>
            <a:ext uri="{FF2B5EF4-FFF2-40B4-BE49-F238E27FC236}">
              <a16:creationId xmlns:a16="http://schemas.microsoft.com/office/drawing/2014/main" id="{3D6E4647-A901-4C5D-8BE1-EA2804DCB89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3" name="Text Box 15">
          <a:extLst>
            <a:ext uri="{FF2B5EF4-FFF2-40B4-BE49-F238E27FC236}">
              <a16:creationId xmlns:a16="http://schemas.microsoft.com/office/drawing/2014/main" id="{B09E0C5E-5A26-48D0-A7E4-6BAE23559F5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4" name="Text Box 15">
          <a:extLst>
            <a:ext uri="{FF2B5EF4-FFF2-40B4-BE49-F238E27FC236}">
              <a16:creationId xmlns:a16="http://schemas.microsoft.com/office/drawing/2014/main" id="{F5FB91F3-2C98-4231-A987-E8FC6E2CE14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5" name="Text Box 15">
          <a:extLst>
            <a:ext uri="{FF2B5EF4-FFF2-40B4-BE49-F238E27FC236}">
              <a16:creationId xmlns:a16="http://schemas.microsoft.com/office/drawing/2014/main" id="{1FE497F7-2197-4937-A477-05341328ADC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6" name="Text Box 15">
          <a:extLst>
            <a:ext uri="{FF2B5EF4-FFF2-40B4-BE49-F238E27FC236}">
              <a16:creationId xmlns:a16="http://schemas.microsoft.com/office/drawing/2014/main" id="{865E254C-0070-4201-BC41-F70271FFEEC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7" name="Text Box 15">
          <a:extLst>
            <a:ext uri="{FF2B5EF4-FFF2-40B4-BE49-F238E27FC236}">
              <a16:creationId xmlns:a16="http://schemas.microsoft.com/office/drawing/2014/main" id="{F3784D73-6665-4EAA-8647-72DD7A88C26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8" name="Text Box 15">
          <a:extLst>
            <a:ext uri="{FF2B5EF4-FFF2-40B4-BE49-F238E27FC236}">
              <a16:creationId xmlns:a16="http://schemas.microsoft.com/office/drawing/2014/main" id="{94C4333C-BDB9-4781-928C-C384855DC48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169" name="Text Box 15">
          <a:extLst>
            <a:ext uri="{FF2B5EF4-FFF2-40B4-BE49-F238E27FC236}">
              <a16:creationId xmlns:a16="http://schemas.microsoft.com/office/drawing/2014/main" id="{3E4406A1-1F15-40A4-BF52-478A10F86B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0" name="Text Box 15">
          <a:extLst>
            <a:ext uri="{FF2B5EF4-FFF2-40B4-BE49-F238E27FC236}">
              <a16:creationId xmlns:a16="http://schemas.microsoft.com/office/drawing/2014/main" id="{A46FFBE6-E460-4D2A-9110-8B4EBB6349C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1" name="Text Box 15">
          <a:extLst>
            <a:ext uri="{FF2B5EF4-FFF2-40B4-BE49-F238E27FC236}">
              <a16:creationId xmlns:a16="http://schemas.microsoft.com/office/drawing/2014/main" id="{92DBC263-BAC8-4B1D-B589-AA8010FD0AF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2" name="Text Box 15">
          <a:extLst>
            <a:ext uri="{FF2B5EF4-FFF2-40B4-BE49-F238E27FC236}">
              <a16:creationId xmlns:a16="http://schemas.microsoft.com/office/drawing/2014/main" id="{9EEFDD07-0440-43DA-9AA2-B6B379B9F96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3" name="Text Box 15">
          <a:extLst>
            <a:ext uri="{FF2B5EF4-FFF2-40B4-BE49-F238E27FC236}">
              <a16:creationId xmlns:a16="http://schemas.microsoft.com/office/drawing/2014/main" id="{D316187D-C0DD-4E18-91C8-92CF6F7892E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4" name="Text Box 15">
          <a:extLst>
            <a:ext uri="{FF2B5EF4-FFF2-40B4-BE49-F238E27FC236}">
              <a16:creationId xmlns:a16="http://schemas.microsoft.com/office/drawing/2014/main" id="{3E389123-AF41-488F-A0F9-B593CB431BB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5" name="Text Box 15">
          <a:extLst>
            <a:ext uri="{FF2B5EF4-FFF2-40B4-BE49-F238E27FC236}">
              <a16:creationId xmlns:a16="http://schemas.microsoft.com/office/drawing/2014/main" id="{426E7B71-5656-411A-82CF-61A34BFA0AB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6" name="Text Box 15">
          <a:extLst>
            <a:ext uri="{FF2B5EF4-FFF2-40B4-BE49-F238E27FC236}">
              <a16:creationId xmlns:a16="http://schemas.microsoft.com/office/drawing/2014/main" id="{3DEABF01-E0DA-4DC8-AE92-774F29F0D41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177" name="Text Box 15">
          <a:extLst>
            <a:ext uri="{FF2B5EF4-FFF2-40B4-BE49-F238E27FC236}">
              <a16:creationId xmlns:a16="http://schemas.microsoft.com/office/drawing/2014/main" id="{7F01BD8B-CFB8-4A62-BA52-DE48ED110AE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78" name="Text Box 15">
          <a:extLst>
            <a:ext uri="{FF2B5EF4-FFF2-40B4-BE49-F238E27FC236}">
              <a16:creationId xmlns:a16="http://schemas.microsoft.com/office/drawing/2014/main" id="{CCDE32B7-0243-4D79-BEB1-FB0781BE47B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79" name="Text Box 15">
          <a:extLst>
            <a:ext uri="{FF2B5EF4-FFF2-40B4-BE49-F238E27FC236}">
              <a16:creationId xmlns:a16="http://schemas.microsoft.com/office/drawing/2014/main" id="{C0B20250-C23D-4F75-A6D3-0106B1F3398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0" name="Text Box 15">
          <a:extLst>
            <a:ext uri="{FF2B5EF4-FFF2-40B4-BE49-F238E27FC236}">
              <a16:creationId xmlns:a16="http://schemas.microsoft.com/office/drawing/2014/main" id="{EFB28E89-7C27-4FDD-8C44-83E2FDB49BB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1" name="Text Box 15">
          <a:extLst>
            <a:ext uri="{FF2B5EF4-FFF2-40B4-BE49-F238E27FC236}">
              <a16:creationId xmlns:a16="http://schemas.microsoft.com/office/drawing/2014/main" id="{B2778E78-7FC3-4443-A192-6C858805A22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2" name="Text Box 15">
          <a:extLst>
            <a:ext uri="{FF2B5EF4-FFF2-40B4-BE49-F238E27FC236}">
              <a16:creationId xmlns:a16="http://schemas.microsoft.com/office/drawing/2014/main" id="{E36BB227-694D-4388-8B59-691E0A3FC4E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3" name="Text Box 15">
          <a:extLst>
            <a:ext uri="{FF2B5EF4-FFF2-40B4-BE49-F238E27FC236}">
              <a16:creationId xmlns:a16="http://schemas.microsoft.com/office/drawing/2014/main" id="{CD38FC5A-61DC-44AD-AB2A-E8D3FC3B792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4" name="Text Box 15">
          <a:extLst>
            <a:ext uri="{FF2B5EF4-FFF2-40B4-BE49-F238E27FC236}">
              <a16:creationId xmlns:a16="http://schemas.microsoft.com/office/drawing/2014/main" id="{80400165-7F15-4528-8FE6-D4295EDC67D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185" name="Text Box 15">
          <a:extLst>
            <a:ext uri="{FF2B5EF4-FFF2-40B4-BE49-F238E27FC236}">
              <a16:creationId xmlns:a16="http://schemas.microsoft.com/office/drawing/2014/main" id="{C8CA6D5D-6ECA-43AC-AD5C-8B3ED020DB5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86" name="Text Box 15">
          <a:extLst>
            <a:ext uri="{FF2B5EF4-FFF2-40B4-BE49-F238E27FC236}">
              <a16:creationId xmlns:a16="http://schemas.microsoft.com/office/drawing/2014/main" id="{FD7463F2-1141-4C7A-AB62-6D2083344054}"/>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87" name="Text Box 15">
          <a:extLst>
            <a:ext uri="{FF2B5EF4-FFF2-40B4-BE49-F238E27FC236}">
              <a16:creationId xmlns:a16="http://schemas.microsoft.com/office/drawing/2014/main" id="{F26CF313-30F1-409A-959A-0CD6DF57CB1B}"/>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88" name="Text Box 15">
          <a:extLst>
            <a:ext uri="{FF2B5EF4-FFF2-40B4-BE49-F238E27FC236}">
              <a16:creationId xmlns:a16="http://schemas.microsoft.com/office/drawing/2014/main" id="{95285085-0428-4F03-A6D0-7F11092C0343}"/>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89" name="Text Box 15">
          <a:extLst>
            <a:ext uri="{FF2B5EF4-FFF2-40B4-BE49-F238E27FC236}">
              <a16:creationId xmlns:a16="http://schemas.microsoft.com/office/drawing/2014/main" id="{70104F20-EA91-41AD-9307-2F4176860F8B}"/>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0" name="Text Box 15">
          <a:extLst>
            <a:ext uri="{FF2B5EF4-FFF2-40B4-BE49-F238E27FC236}">
              <a16:creationId xmlns:a16="http://schemas.microsoft.com/office/drawing/2014/main" id="{1340DDB2-6C0B-428F-A995-07E7CD97584D}"/>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1" name="Text Box 15">
          <a:extLst>
            <a:ext uri="{FF2B5EF4-FFF2-40B4-BE49-F238E27FC236}">
              <a16:creationId xmlns:a16="http://schemas.microsoft.com/office/drawing/2014/main" id="{474744E9-7FC4-4005-9D5C-75265EB53346}"/>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2" name="Text Box 15">
          <a:extLst>
            <a:ext uri="{FF2B5EF4-FFF2-40B4-BE49-F238E27FC236}">
              <a16:creationId xmlns:a16="http://schemas.microsoft.com/office/drawing/2014/main" id="{3CAF3B17-90D8-454C-A9AC-4405BEA34E23}"/>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3" name="Text Box 15">
          <a:extLst>
            <a:ext uri="{FF2B5EF4-FFF2-40B4-BE49-F238E27FC236}">
              <a16:creationId xmlns:a16="http://schemas.microsoft.com/office/drawing/2014/main" id="{3B21871F-1B74-4EA3-9FEB-0BE1B2CD000E}"/>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4" name="Text Box 15">
          <a:extLst>
            <a:ext uri="{FF2B5EF4-FFF2-40B4-BE49-F238E27FC236}">
              <a16:creationId xmlns:a16="http://schemas.microsoft.com/office/drawing/2014/main" id="{816DFB96-2E07-41E4-8A42-0AA1506192DC}"/>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95" name="Text Box 15">
          <a:extLst>
            <a:ext uri="{FF2B5EF4-FFF2-40B4-BE49-F238E27FC236}">
              <a16:creationId xmlns:a16="http://schemas.microsoft.com/office/drawing/2014/main" id="{B8E3F4CF-229E-445B-B339-D8999586F05F}"/>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96" name="Text Box 15">
          <a:extLst>
            <a:ext uri="{FF2B5EF4-FFF2-40B4-BE49-F238E27FC236}">
              <a16:creationId xmlns:a16="http://schemas.microsoft.com/office/drawing/2014/main" id="{367C6978-63CE-4FBB-8C5F-060E2B23F60A}"/>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0500"/>
    <xdr:sp macro="" textlink="">
      <xdr:nvSpPr>
        <xdr:cNvPr id="5197" name="Text Box 15">
          <a:extLst>
            <a:ext uri="{FF2B5EF4-FFF2-40B4-BE49-F238E27FC236}">
              <a16:creationId xmlns:a16="http://schemas.microsoft.com/office/drawing/2014/main" id="{BE2CAFE8-638D-473D-A3B2-B14FC1F7D50F}"/>
            </a:ext>
          </a:extLst>
        </xdr:cNvPr>
        <xdr:cNvSpPr txBox="1">
          <a:spLocks noChangeArrowheads="1"/>
        </xdr:cNvSpPr>
      </xdr:nvSpPr>
      <xdr:spPr bwMode="auto">
        <a:xfrm>
          <a:off x="1933575" y="48263175"/>
          <a:ext cx="952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8" name="Text Box 15">
          <a:extLst>
            <a:ext uri="{FF2B5EF4-FFF2-40B4-BE49-F238E27FC236}">
              <a16:creationId xmlns:a16="http://schemas.microsoft.com/office/drawing/2014/main" id="{315CE085-5F04-40EF-8383-3D164F0D345D}"/>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199" name="Text Box 15">
          <a:extLst>
            <a:ext uri="{FF2B5EF4-FFF2-40B4-BE49-F238E27FC236}">
              <a16:creationId xmlns:a16="http://schemas.microsoft.com/office/drawing/2014/main" id="{4420ED5B-91C6-4804-8545-ED4B03F5C86E}"/>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200" name="Text Box 15">
          <a:extLst>
            <a:ext uri="{FF2B5EF4-FFF2-40B4-BE49-F238E27FC236}">
              <a16:creationId xmlns:a16="http://schemas.microsoft.com/office/drawing/2014/main" id="{1C9AA2D8-0777-40C5-AA98-66291BBC79B3}"/>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201" name="Text Box 15">
          <a:extLst>
            <a:ext uri="{FF2B5EF4-FFF2-40B4-BE49-F238E27FC236}">
              <a16:creationId xmlns:a16="http://schemas.microsoft.com/office/drawing/2014/main" id="{6F391503-939A-43A4-AAD7-E2B9848619E9}"/>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202" name="Text Box 15">
          <a:extLst>
            <a:ext uri="{FF2B5EF4-FFF2-40B4-BE49-F238E27FC236}">
              <a16:creationId xmlns:a16="http://schemas.microsoft.com/office/drawing/2014/main" id="{492442F3-A41F-4BAD-A638-0927643B7195}"/>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93098"/>
    <xdr:sp macro="" textlink="">
      <xdr:nvSpPr>
        <xdr:cNvPr id="5203" name="Text Box 15">
          <a:extLst>
            <a:ext uri="{FF2B5EF4-FFF2-40B4-BE49-F238E27FC236}">
              <a16:creationId xmlns:a16="http://schemas.microsoft.com/office/drawing/2014/main" id="{9662E1E5-20B3-46F7-9BE8-ADE0A813150A}"/>
            </a:ext>
          </a:extLst>
        </xdr:cNvPr>
        <xdr:cNvSpPr txBox="1">
          <a:spLocks noChangeArrowheads="1"/>
        </xdr:cNvSpPr>
      </xdr:nvSpPr>
      <xdr:spPr bwMode="auto">
        <a:xfrm>
          <a:off x="1933575" y="48263175"/>
          <a:ext cx="95250" cy="19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4" name="Text Box 15">
          <a:extLst>
            <a:ext uri="{FF2B5EF4-FFF2-40B4-BE49-F238E27FC236}">
              <a16:creationId xmlns:a16="http://schemas.microsoft.com/office/drawing/2014/main" id="{B938B997-8D4A-431E-BF8F-FC7F0B3120D4}"/>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5" name="Text Box 15">
          <a:extLst>
            <a:ext uri="{FF2B5EF4-FFF2-40B4-BE49-F238E27FC236}">
              <a16:creationId xmlns:a16="http://schemas.microsoft.com/office/drawing/2014/main" id="{2CE36158-F79F-4205-90F8-F750FC5D361C}"/>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6" name="Text Box 15">
          <a:extLst>
            <a:ext uri="{FF2B5EF4-FFF2-40B4-BE49-F238E27FC236}">
              <a16:creationId xmlns:a16="http://schemas.microsoft.com/office/drawing/2014/main" id="{B5CE7DA3-3C55-40A0-AD5C-E36AF2CFD86D}"/>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7" name="Text Box 15">
          <a:extLst>
            <a:ext uri="{FF2B5EF4-FFF2-40B4-BE49-F238E27FC236}">
              <a16:creationId xmlns:a16="http://schemas.microsoft.com/office/drawing/2014/main" id="{A79C2B89-158A-4F60-9AAF-A87365BBEB0B}"/>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8" name="Text Box 15">
          <a:extLst>
            <a:ext uri="{FF2B5EF4-FFF2-40B4-BE49-F238E27FC236}">
              <a16:creationId xmlns:a16="http://schemas.microsoft.com/office/drawing/2014/main" id="{A564EE5B-1FE8-44F0-839C-5EB8B7B0529D}"/>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09" name="Text Box 15">
          <a:extLst>
            <a:ext uri="{FF2B5EF4-FFF2-40B4-BE49-F238E27FC236}">
              <a16:creationId xmlns:a16="http://schemas.microsoft.com/office/drawing/2014/main" id="{543E3698-9C00-46F0-A965-B05AC3759A6C}"/>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10" name="Text Box 15">
          <a:extLst>
            <a:ext uri="{FF2B5EF4-FFF2-40B4-BE49-F238E27FC236}">
              <a16:creationId xmlns:a16="http://schemas.microsoft.com/office/drawing/2014/main" id="{080C9916-92E3-4BE5-9781-53F016A326AF}"/>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230</xdr:row>
      <xdr:rowOff>0</xdr:rowOff>
    </xdr:from>
    <xdr:ext cx="95250" cy="114300"/>
    <xdr:sp macro="" textlink="">
      <xdr:nvSpPr>
        <xdr:cNvPr id="5211" name="Text Box 15">
          <a:extLst>
            <a:ext uri="{FF2B5EF4-FFF2-40B4-BE49-F238E27FC236}">
              <a16:creationId xmlns:a16="http://schemas.microsoft.com/office/drawing/2014/main" id="{F9E635A9-7FD5-4736-A674-3606626087F8}"/>
            </a:ext>
          </a:extLst>
        </xdr:cNvPr>
        <xdr:cNvSpPr txBox="1">
          <a:spLocks noChangeArrowheads="1"/>
        </xdr:cNvSpPr>
      </xdr:nvSpPr>
      <xdr:spPr bwMode="auto">
        <a:xfrm>
          <a:off x="1933575" y="48263175"/>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2" name="Text Box 15">
          <a:extLst>
            <a:ext uri="{FF2B5EF4-FFF2-40B4-BE49-F238E27FC236}">
              <a16:creationId xmlns:a16="http://schemas.microsoft.com/office/drawing/2014/main" id="{8E728ED7-6F15-4854-A7DA-C277F7A5B01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3" name="Text Box 15">
          <a:extLst>
            <a:ext uri="{FF2B5EF4-FFF2-40B4-BE49-F238E27FC236}">
              <a16:creationId xmlns:a16="http://schemas.microsoft.com/office/drawing/2014/main" id="{8FCF5ACF-3583-4F39-954D-C2B0E46201A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4" name="Text Box 15">
          <a:extLst>
            <a:ext uri="{FF2B5EF4-FFF2-40B4-BE49-F238E27FC236}">
              <a16:creationId xmlns:a16="http://schemas.microsoft.com/office/drawing/2014/main" id="{04223C54-24DC-4862-966F-2798B8FE10B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5" name="Text Box 15">
          <a:extLst>
            <a:ext uri="{FF2B5EF4-FFF2-40B4-BE49-F238E27FC236}">
              <a16:creationId xmlns:a16="http://schemas.microsoft.com/office/drawing/2014/main" id="{2D85FF51-AD4C-49BC-8A2C-AD08710AC04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6" name="Text Box 15">
          <a:extLst>
            <a:ext uri="{FF2B5EF4-FFF2-40B4-BE49-F238E27FC236}">
              <a16:creationId xmlns:a16="http://schemas.microsoft.com/office/drawing/2014/main" id="{75475C2E-4D9F-4A54-A66B-C043049D35D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7" name="Text Box 15">
          <a:extLst>
            <a:ext uri="{FF2B5EF4-FFF2-40B4-BE49-F238E27FC236}">
              <a16:creationId xmlns:a16="http://schemas.microsoft.com/office/drawing/2014/main" id="{70EBDD8B-38FD-4463-B1FD-C449915BA21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8" name="Text Box 15">
          <a:extLst>
            <a:ext uri="{FF2B5EF4-FFF2-40B4-BE49-F238E27FC236}">
              <a16:creationId xmlns:a16="http://schemas.microsoft.com/office/drawing/2014/main" id="{25695C88-8925-463E-8E73-27B4A7EB5C1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19" name="Text Box 15">
          <a:extLst>
            <a:ext uri="{FF2B5EF4-FFF2-40B4-BE49-F238E27FC236}">
              <a16:creationId xmlns:a16="http://schemas.microsoft.com/office/drawing/2014/main" id="{65E5A6B9-B978-41AF-88D6-23C463AF484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0" name="Text Box 15">
          <a:extLst>
            <a:ext uri="{FF2B5EF4-FFF2-40B4-BE49-F238E27FC236}">
              <a16:creationId xmlns:a16="http://schemas.microsoft.com/office/drawing/2014/main" id="{B62E9CC6-2464-4224-8A91-77AEA2C2C50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1" name="Text Box 15">
          <a:extLst>
            <a:ext uri="{FF2B5EF4-FFF2-40B4-BE49-F238E27FC236}">
              <a16:creationId xmlns:a16="http://schemas.microsoft.com/office/drawing/2014/main" id="{1FF1CFBB-0ABD-439E-9812-3566169A2C2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2" name="Text Box 15">
          <a:extLst>
            <a:ext uri="{FF2B5EF4-FFF2-40B4-BE49-F238E27FC236}">
              <a16:creationId xmlns:a16="http://schemas.microsoft.com/office/drawing/2014/main" id="{18A3D5C5-5715-402A-9C03-4B659784C79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3" name="Text Box 15">
          <a:extLst>
            <a:ext uri="{FF2B5EF4-FFF2-40B4-BE49-F238E27FC236}">
              <a16:creationId xmlns:a16="http://schemas.microsoft.com/office/drawing/2014/main" id="{435C2C1F-7589-4A9B-8CF9-9BD84A9B735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4" name="Text Box 15">
          <a:extLst>
            <a:ext uri="{FF2B5EF4-FFF2-40B4-BE49-F238E27FC236}">
              <a16:creationId xmlns:a16="http://schemas.microsoft.com/office/drawing/2014/main" id="{00EC238F-E6DD-4EE2-BF68-E70F2F4891B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5" name="Text Box 15">
          <a:extLst>
            <a:ext uri="{FF2B5EF4-FFF2-40B4-BE49-F238E27FC236}">
              <a16:creationId xmlns:a16="http://schemas.microsoft.com/office/drawing/2014/main" id="{B3AE705B-2430-4F53-85DD-926EF9A9A36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6" name="Text Box 15">
          <a:extLst>
            <a:ext uri="{FF2B5EF4-FFF2-40B4-BE49-F238E27FC236}">
              <a16:creationId xmlns:a16="http://schemas.microsoft.com/office/drawing/2014/main" id="{591114CA-B210-43A9-9E0D-62AD84DFFF3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227" name="Text Box 15">
          <a:extLst>
            <a:ext uri="{FF2B5EF4-FFF2-40B4-BE49-F238E27FC236}">
              <a16:creationId xmlns:a16="http://schemas.microsoft.com/office/drawing/2014/main" id="{3DAF432E-9913-4F6B-B6DC-25A48B1BB06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28" name="Text Box 15">
          <a:extLst>
            <a:ext uri="{FF2B5EF4-FFF2-40B4-BE49-F238E27FC236}">
              <a16:creationId xmlns:a16="http://schemas.microsoft.com/office/drawing/2014/main" id="{15142EE7-0593-4F60-9A13-BF9369F107F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29" name="Text Box 15">
          <a:extLst>
            <a:ext uri="{FF2B5EF4-FFF2-40B4-BE49-F238E27FC236}">
              <a16:creationId xmlns:a16="http://schemas.microsoft.com/office/drawing/2014/main" id="{67AE0010-9E9C-41A8-B1A2-4BEABF34BB7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0" name="Text Box 15">
          <a:extLst>
            <a:ext uri="{FF2B5EF4-FFF2-40B4-BE49-F238E27FC236}">
              <a16:creationId xmlns:a16="http://schemas.microsoft.com/office/drawing/2014/main" id="{A16C93D9-B355-4BBB-B68A-67B00928ED9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1" name="Text Box 15">
          <a:extLst>
            <a:ext uri="{FF2B5EF4-FFF2-40B4-BE49-F238E27FC236}">
              <a16:creationId xmlns:a16="http://schemas.microsoft.com/office/drawing/2014/main" id="{C8780163-9787-4BA4-9513-A1FBDE60F9B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2" name="Text Box 15">
          <a:extLst>
            <a:ext uri="{FF2B5EF4-FFF2-40B4-BE49-F238E27FC236}">
              <a16:creationId xmlns:a16="http://schemas.microsoft.com/office/drawing/2014/main" id="{2BC5C079-9545-4E78-B5CB-1008868D53A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3" name="Text Box 15">
          <a:extLst>
            <a:ext uri="{FF2B5EF4-FFF2-40B4-BE49-F238E27FC236}">
              <a16:creationId xmlns:a16="http://schemas.microsoft.com/office/drawing/2014/main" id="{10CDF446-3079-4D64-9CCB-C98E2E95823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4" name="Text Box 15">
          <a:extLst>
            <a:ext uri="{FF2B5EF4-FFF2-40B4-BE49-F238E27FC236}">
              <a16:creationId xmlns:a16="http://schemas.microsoft.com/office/drawing/2014/main" id="{876CFA6D-1622-497B-AA27-EA6BF786BE1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35" name="Text Box 15">
          <a:extLst>
            <a:ext uri="{FF2B5EF4-FFF2-40B4-BE49-F238E27FC236}">
              <a16:creationId xmlns:a16="http://schemas.microsoft.com/office/drawing/2014/main" id="{FCA9D0BA-8182-434D-BF1E-82ACFC0E369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36" name="Text Box 15">
          <a:extLst>
            <a:ext uri="{FF2B5EF4-FFF2-40B4-BE49-F238E27FC236}">
              <a16:creationId xmlns:a16="http://schemas.microsoft.com/office/drawing/2014/main" id="{B2A6E291-CB2E-497A-8CF9-59D39349435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37" name="Text Box 15">
          <a:extLst>
            <a:ext uri="{FF2B5EF4-FFF2-40B4-BE49-F238E27FC236}">
              <a16:creationId xmlns:a16="http://schemas.microsoft.com/office/drawing/2014/main" id="{1DD0CE30-9D90-450E-9531-E26FCE73809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38" name="Text Box 15">
          <a:extLst>
            <a:ext uri="{FF2B5EF4-FFF2-40B4-BE49-F238E27FC236}">
              <a16:creationId xmlns:a16="http://schemas.microsoft.com/office/drawing/2014/main" id="{93E0EC38-A2EF-469B-AA41-B474BC29475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39" name="Text Box 15">
          <a:extLst>
            <a:ext uri="{FF2B5EF4-FFF2-40B4-BE49-F238E27FC236}">
              <a16:creationId xmlns:a16="http://schemas.microsoft.com/office/drawing/2014/main" id="{D2711B03-EE8F-4019-B315-BA1E95D243F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40" name="Text Box 15">
          <a:extLst>
            <a:ext uri="{FF2B5EF4-FFF2-40B4-BE49-F238E27FC236}">
              <a16:creationId xmlns:a16="http://schemas.microsoft.com/office/drawing/2014/main" id="{96A6B724-2AC3-4DCD-9047-954424DF321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41" name="Text Box 15">
          <a:extLst>
            <a:ext uri="{FF2B5EF4-FFF2-40B4-BE49-F238E27FC236}">
              <a16:creationId xmlns:a16="http://schemas.microsoft.com/office/drawing/2014/main" id="{9AD8BD94-6FF8-49A0-822D-82A21C412BD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42" name="Text Box 15">
          <a:extLst>
            <a:ext uri="{FF2B5EF4-FFF2-40B4-BE49-F238E27FC236}">
              <a16:creationId xmlns:a16="http://schemas.microsoft.com/office/drawing/2014/main" id="{AC02144E-9B1D-4F22-AE81-92ABBD8F26D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43" name="Text Box 15">
          <a:extLst>
            <a:ext uri="{FF2B5EF4-FFF2-40B4-BE49-F238E27FC236}">
              <a16:creationId xmlns:a16="http://schemas.microsoft.com/office/drawing/2014/main" id="{E3707BD9-E529-4EF5-8FA4-F74E1B76D7C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4" name="Text Box 15">
          <a:extLst>
            <a:ext uri="{FF2B5EF4-FFF2-40B4-BE49-F238E27FC236}">
              <a16:creationId xmlns:a16="http://schemas.microsoft.com/office/drawing/2014/main" id="{D8811F66-678B-4A9A-996E-191A680F0AC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5" name="Text Box 15">
          <a:extLst>
            <a:ext uri="{FF2B5EF4-FFF2-40B4-BE49-F238E27FC236}">
              <a16:creationId xmlns:a16="http://schemas.microsoft.com/office/drawing/2014/main" id="{D16503C3-B488-448D-BF83-69415B1F415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6" name="Text Box 15">
          <a:extLst>
            <a:ext uri="{FF2B5EF4-FFF2-40B4-BE49-F238E27FC236}">
              <a16:creationId xmlns:a16="http://schemas.microsoft.com/office/drawing/2014/main" id="{8C6BB421-B87C-4524-902A-C8D5E1321C8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7" name="Text Box 15">
          <a:extLst>
            <a:ext uri="{FF2B5EF4-FFF2-40B4-BE49-F238E27FC236}">
              <a16:creationId xmlns:a16="http://schemas.microsoft.com/office/drawing/2014/main" id="{84C1180F-9C53-41EB-BF3C-50BA0705BB6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8" name="Text Box 15">
          <a:extLst>
            <a:ext uri="{FF2B5EF4-FFF2-40B4-BE49-F238E27FC236}">
              <a16:creationId xmlns:a16="http://schemas.microsoft.com/office/drawing/2014/main" id="{D0142F34-D0B5-49E3-A7AE-C4C9D0E8314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49" name="Text Box 15">
          <a:extLst>
            <a:ext uri="{FF2B5EF4-FFF2-40B4-BE49-F238E27FC236}">
              <a16:creationId xmlns:a16="http://schemas.microsoft.com/office/drawing/2014/main" id="{6C94BCEF-098C-43C9-9982-892F100D351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250" name="Text Box 15">
          <a:extLst>
            <a:ext uri="{FF2B5EF4-FFF2-40B4-BE49-F238E27FC236}">
              <a16:creationId xmlns:a16="http://schemas.microsoft.com/office/drawing/2014/main" id="{E95CEEE8-5359-43EE-92AD-0AD56598CCA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1" name="Text Box 15">
          <a:extLst>
            <a:ext uri="{FF2B5EF4-FFF2-40B4-BE49-F238E27FC236}">
              <a16:creationId xmlns:a16="http://schemas.microsoft.com/office/drawing/2014/main" id="{1C77EFAB-3657-41C1-B1FC-C4A5D0650A1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2" name="Text Box 15">
          <a:extLst>
            <a:ext uri="{FF2B5EF4-FFF2-40B4-BE49-F238E27FC236}">
              <a16:creationId xmlns:a16="http://schemas.microsoft.com/office/drawing/2014/main" id="{72596235-8061-406C-A1CC-1EF098D858D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3" name="Text Box 15">
          <a:extLst>
            <a:ext uri="{FF2B5EF4-FFF2-40B4-BE49-F238E27FC236}">
              <a16:creationId xmlns:a16="http://schemas.microsoft.com/office/drawing/2014/main" id="{08E78BE2-0040-4C06-963F-55F913E43AC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4" name="Text Box 15">
          <a:extLst>
            <a:ext uri="{FF2B5EF4-FFF2-40B4-BE49-F238E27FC236}">
              <a16:creationId xmlns:a16="http://schemas.microsoft.com/office/drawing/2014/main" id="{0D24FF1B-A4AD-49E9-BAD9-757DE34BA84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5" name="Text Box 15">
          <a:extLst>
            <a:ext uri="{FF2B5EF4-FFF2-40B4-BE49-F238E27FC236}">
              <a16:creationId xmlns:a16="http://schemas.microsoft.com/office/drawing/2014/main" id="{62F0E598-A231-49E9-AD86-86B627A74A6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6" name="Text Box 15">
          <a:extLst>
            <a:ext uri="{FF2B5EF4-FFF2-40B4-BE49-F238E27FC236}">
              <a16:creationId xmlns:a16="http://schemas.microsoft.com/office/drawing/2014/main" id="{6A56369C-F353-4F81-B58A-60421F89F82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7" name="Text Box 15">
          <a:extLst>
            <a:ext uri="{FF2B5EF4-FFF2-40B4-BE49-F238E27FC236}">
              <a16:creationId xmlns:a16="http://schemas.microsoft.com/office/drawing/2014/main" id="{6DCE27B5-8B84-4885-B635-FC730A39569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258" name="Text Box 15">
          <a:extLst>
            <a:ext uri="{FF2B5EF4-FFF2-40B4-BE49-F238E27FC236}">
              <a16:creationId xmlns:a16="http://schemas.microsoft.com/office/drawing/2014/main" id="{FB42D2E0-743D-48D5-B95E-2B43E0240FD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59" name="Text Box 15">
          <a:extLst>
            <a:ext uri="{FF2B5EF4-FFF2-40B4-BE49-F238E27FC236}">
              <a16:creationId xmlns:a16="http://schemas.microsoft.com/office/drawing/2014/main" id="{CAE0133C-0608-4866-86DF-9E6B2FB08DB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60" name="Text Box 15">
          <a:extLst>
            <a:ext uri="{FF2B5EF4-FFF2-40B4-BE49-F238E27FC236}">
              <a16:creationId xmlns:a16="http://schemas.microsoft.com/office/drawing/2014/main" id="{E19A2207-88AB-4E30-801C-F2121409FD0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261" name="Text Box 15">
          <a:extLst>
            <a:ext uri="{FF2B5EF4-FFF2-40B4-BE49-F238E27FC236}">
              <a16:creationId xmlns:a16="http://schemas.microsoft.com/office/drawing/2014/main" id="{CB820FB3-CE20-4072-B68F-151EB7F7B10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2" name="Text Box 15">
          <a:extLst>
            <a:ext uri="{FF2B5EF4-FFF2-40B4-BE49-F238E27FC236}">
              <a16:creationId xmlns:a16="http://schemas.microsoft.com/office/drawing/2014/main" id="{B15A8AB1-BB58-4F3D-BE9D-88CE34A93B6E}"/>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3" name="Text Box 15">
          <a:extLst>
            <a:ext uri="{FF2B5EF4-FFF2-40B4-BE49-F238E27FC236}">
              <a16:creationId xmlns:a16="http://schemas.microsoft.com/office/drawing/2014/main" id="{CDAB8E95-3F41-45C2-AD26-5B987F3398F0}"/>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4" name="Text Box 15">
          <a:extLst>
            <a:ext uri="{FF2B5EF4-FFF2-40B4-BE49-F238E27FC236}">
              <a16:creationId xmlns:a16="http://schemas.microsoft.com/office/drawing/2014/main" id="{9C5A6C4A-82E8-4AD6-916C-382B9C06A856}"/>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5" name="Text Box 15">
          <a:extLst>
            <a:ext uri="{FF2B5EF4-FFF2-40B4-BE49-F238E27FC236}">
              <a16:creationId xmlns:a16="http://schemas.microsoft.com/office/drawing/2014/main" id="{C395E5FB-B0E0-480A-BA3F-724A180A028E}"/>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6" name="Text Box 15">
          <a:extLst>
            <a:ext uri="{FF2B5EF4-FFF2-40B4-BE49-F238E27FC236}">
              <a16:creationId xmlns:a16="http://schemas.microsoft.com/office/drawing/2014/main" id="{B1A09BC8-A054-47AC-A8C9-F92A018557FC}"/>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7" name="Text Box 15">
          <a:extLst>
            <a:ext uri="{FF2B5EF4-FFF2-40B4-BE49-F238E27FC236}">
              <a16:creationId xmlns:a16="http://schemas.microsoft.com/office/drawing/2014/main" id="{B70665F1-AFB6-4969-8C67-07C5DD32F57C}"/>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8" name="Text Box 15">
          <a:extLst>
            <a:ext uri="{FF2B5EF4-FFF2-40B4-BE49-F238E27FC236}">
              <a16:creationId xmlns:a16="http://schemas.microsoft.com/office/drawing/2014/main" id="{B4B688C1-430B-42FE-9CB3-E2F93B45A6DF}"/>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69" name="Text Box 15">
          <a:extLst>
            <a:ext uri="{FF2B5EF4-FFF2-40B4-BE49-F238E27FC236}">
              <a16:creationId xmlns:a16="http://schemas.microsoft.com/office/drawing/2014/main" id="{2FB8EF6D-1E7F-4E57-881E-4821062F95A7}"/>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0" name="Text Box 15">
          <a:extLst>
            <a:ext uri="{FF2B5EF4-FFF2-40B4-BE49-F238E27FC236}">
              <a16:creationId xmlns:a16="http://schemas.microsoft.com/office/drawing/2014/main" id="{C528280D-C9B2-40FF-A42B-5F34B926818D}"/>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1" name="Text Box 15">
          <a:extLst>
            <a:ext uri="{FF2B5EF4-FFF2-40B4-BE49-F238E27FC236}">
              <a16:creationId xmlns:a16="http://schemas.microsoft.com/office/drawing/2014/main" id="{FBB49C21-CECF-40B1-A4D1-0B47C66A9863}"/>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2" name="Text Box 15">
          <a:extLst>
            <a:ext uri="{FF2B5EF4-FFF2-40B4-BE49-F238E27FC236}">
              <a16:creationId xmlns:a16="http://schemas.microsoft.com/office/drawing/2014/main" id="{85992D4E-5489-4583-9950-8F0C7752E48E}"/>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3" name="Text Box 15">
          <a:extLst>
            <a:ext uri="{FF2B5EF4-FFF2-40B4-BE49-F238E27FC236}">
              <a16:creationId xmlns:a16="http://schemas.microsoft.com/office/drawing/2014/main" id="{ABD95DA2-072D-402C-8B16-172456989B7A}"/>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4" name="Text Box 15">
          <a:extLst>
            <a:ext uri="{FF2B5EF4-FFF2-40B4-BE49-F238E27FC236}">
              <a16:creationId xmlns:a16="http://schemas.microsoft.com/office/drawing/2014/main" id="{662206C2-EB23-499F-B086-7DA74CB935F9}"/>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5" name="Text Box 15">
          <a:extLst>
            <a:ext uri="{FF2B5EF4-FFF2-40B4-BE49-F238E27FC236}">
              <a16:creationId xmlns:a16="http://schemas.microsoft.com/office/drawing/2014/main" id="{00CF1D61-6197-4FED-B3F7-07BA2CF44443}"/>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6" name="Text Box 15">
          <a:extLst>
            <a:ext uri="{FF2B5EF4-FFF2-40B4-BE49-F238E27FC236}">
              <a16:creationId xmlns:a16="http://schemas.microsoft.com/office/drawing/2014/main" id="{3F6F7EF2-5170-4BEC-83E7-7576C49DB9B3}"/>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77" name="Text Box 15">
          <a:extLst>
            <a:ext uri="{FF2B5EF4-FFF2-40B4-BE49-F238E27FC236}">
              <a16:creationId xmlns:a16="http://schemas.microsoft.com/office/drawing/2014/main" id="{D44C2B14-7306-4654-98EC-26622B34E0C5}"/>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78" name="Text Box 15">
          <a:extLst>
            <a:ext uri="{FF2B5EF4-FFF2-40B4-BE49-F238E27FC236}">
              <a16:creationId xmlns:a16="http://schemas.microsoft.com/office/drawing/2014/main" id="{61157AB9-600D-48A9-9209-31E6A20DB64F}"/>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79" name="Text Box 15">
          <a:extLst>
            <a:ext uri="{FF2B5EF4-FFF2-40B4-BE49-F238E27FC236}">
              <a16:creationId xmlns:a16="http://schemas.microsoft.com/office/drawing/2014/main" id="{61696B46-4BB1-48F0-9A77-C05297F02A27}"/>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0" name="Text Box 15">
          <a:extLst>
            <a:ext uri="{FF2B5EF4-FFF2-40B4-BE49-F238E27FC236}">
              <a16:creationId xmlns:a16="http://schemas.microsoft.com/office/drawing/2014/main" id="{EC00D2CA-D33D-40C5-A6C2-CB20B1932028}"/>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1" name="Text Box 15">
          <a:extLst>
            <a:ext uri="{FF2B5EF4-FFF2-40B4-BE49-F238E27FC236}">
              <a16:creationId xmlns:a16="http://schemas.microsoft.com/office/drawing/2014/main" id="{F38237D7-2D54-402B-A796-69B8CC6E0264}"/>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2" name="Text Box 15">
          <a:extLst>
            <a:ext uri="{FF2B5EF4-FFF2-40B4-BE49-F238E27FC236}">
              <a16:creationId xmlns:a16="http://schemas.microsoft.com/office/drawing/2014/main" id="{22BC230C-01BE-4847-A23D-3AF0AE0ED6A4}"/>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3" name="Text Box 15">
          <a:extLst>
            <a:ext uri="{FF2B5EF4-FFF2-40B4-BE49-F238E27FC236}">
              <a16:creationId xmlns:a16="http://schemas.microsoft.com/office/drawing/2014/main" id="{EC36D43C-5487-4087-948C-8902F66B2417}"/>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4" name="Text Box 15">
          <a:extLst>
            <a:ext uri="{FF2B5EF4-FFF2-40B4-BE49-F238E27FC236}">
              <a16:creationId xmlns:a16="http://schemas.microsoft.com/office/drawing/2014/main" id="{EEAA520D-09C9-4AAA-83AE-4DF8EB6D2AE6}"/>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7871"/>
    <xdr:sp macro="" textlink="">
      <xdr:nvSpPr>
        <xdr:cNvPr id="5285" name="Text Box 15">
          <a:extLst>
            <a:ext uri="{FF2B5EF4-FFF2-40B4-BE49-F238E27FC236}">
              <a16:creationId xmlns:a16="http://schemas.microsoft.com/office/drawing/2014/main" id="{0890E87B-0945-4536-A349-4750A9818F4F}"/>
            </a:ext>
          </a:extLst>
        </xdr:cNvPr>
        <xdr:cNvSpPr txBox="1">
          <a:spLocks noChangeArrowheads="1"/>
        </xdr:cNvSpPr>
      </xdr:nvSpPr>
      <xdr:spPr bwMode="auto">
        <a:xfrm>
          <a:off x="1933575" y="2758821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86" name="Text Box 15">
          <a:extLst>
            <a:ext uri="{FF2B5EF4-FFF2-40B4-BE49-F238E27FC236}">
              <a16:creationId xmlns:a16="http://schemas.microsoft.com/office/drawing/2014/main" id="{06B460EE-826C-457B-8060-41498BA53B55}"/>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87" name="Text Box 15">
          <a:extLst>
            <a:ext uri="{FF2B5EF4-FFF2-40B4-BE49-F238E27FC236}">
              <a16:creationId xmlns:a16="http://schemas.microsoft.com/office/drawing/2014/main" id="{9EA770D7-801B-49C0-ACF0-5128F7AB58C5}"/>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88" name="Text Box 15">
          <a:extLst>
            <a:ext uri="{FF2B5EF4-FFF2-40B4-BE49-F238E27FC236}">
              <a16:creationId xmlns:a16="http://schemas.microsoft.com/office/drawing/2014/main" id="{DF32906A-163A-40C7-B7D0-5A577BA8E760}"/>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89" name="Text Box 15">
          <a:extLst>
            <a:ext uri="{FF2B5EF4-FFF2-40B4-BE49-F238E27FC236}">
              <a16:creationId xmlns:a16="http://schemas.microsoft.com/office/drawing/2014/main" id="{E592F91B-6BFB-440D-ACD5-1EC0BA005C28}"/>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90" name="Text Box 15">
          <a:extLst>
            <a:ext uri="{FF2B5EF4-FFF2-40B4-BE49-F238E27FC236}">
              <a16:creationId xmlns:a16="http://schemas.microsoft.com/office/drawing/2014/main" id="{08DDAB80-60BC-4ABA-A256-42D299B50199}"/>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91" name="Text Box 15">
          <a:extLst>
            <a:ext uri="{FF2B5EF4-FFF2-40B4-BE49-F238E27FC236}">
              <a16:creationId xmlns:a16="http://schemas.microsoft.com/office/drawing/2014/main" id="{222D1AC0-5A16-4CC7-A568-FA2DF5C6CD57}"/>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92" name="Text Box 15">
          <a:extLst>
            <a:ext uri="{FF2B5EF4-FFF2-40B4-BE49-F238E27FC236}">
              <a16:creationId xmlns:a16="http://schemas.microsoft.com/office/drawing/2014/main" id="{C0DF8579-6D60-4D5A-8DA8-036A0CA898F5}"/>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1309</xdr:row>
      <xdr:rowOff>0</xdr:rowOff>
    </xdr:from>
    <xdr:ext cx="95250" cy="295275"/>
    <xdr:sp macro="" textlink="">
      <xdr:nvSpPr>
        <xdr:cNvPr id="5293" name="Text Box 15">
          <a:extLst>
            <a:ext uri="{FF2B5EF4-FFF2-40B4-BE49-F238E27FC236}">
              <a16:creationId xmlns:a16="http://schemas.microsoft.com/office/drawing/2014/main" id="{66C9F484-3C7D-4FB9-8C97-7691C7235151}"/>
            </a:ext>
          </a:extLst>
        </xdr:cNvPr>
        <xdr:cNvSpPr txBox="1">
          <a:spLocks noChangeArrowheads="1"/>
        </xdr:cNvSpPr>
      </xdr:nvSpPr>
      <xdr:spPr bwMode="auto">
        <a:xfrm>
          <a:off x="1933575" y="2758821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4" name="Text Box 15">
          <a:extLst>
            <a:ext uri="{FF2B5EF4-FFF2-40B4-BE49-F238E27FC236}">
              <a16:creationId xmlns:a16="http://schemas.microsoft.com/office/drawing/2014/main" id="{646E7C52-971F-4B19-A67A-8BF4407F9600}"/>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5" name="Text Box 15">
          <a:extLst>
            <a:ext uri="{FF2B5EF4-FFF2-40B4-BE49-F238E27FC236}">
              <a16:creationId xmlns:a16="http://schemas.microsoft.com/office/drawing/2014/main" id="{86D2C2A7-F7BE-4ED0-9F2F-4A0D795AD1A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6" name="Text Box 15">
          <a:extLst>
            <a:ext uri="{FF2B5EF4-FFF2-40B4-BE49-F238E27FC236}">
              <a16:creationId xmlns:a16="http://schemas.microsoft.com/office/drawing/2014/main" id="{7C0ABFD7-6266-4106-BEEF-A414407164FE}"/>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7" name="Text Box 15">
          <a:extLst>
            <a:ext uri="{FF2B5EF4-FFF2-40B4-BE49-F238E27FC236}">
              <a16:creationId xmlns:a16="http://schemas.microsoft.com/office/drawing/2014/main" id="{8049CAB7-08A3-42E7-81AC-A662E2F5C2D2}"/>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8" name="Text Box 15">
          <a:extLst>
            <a:ext uri="{FF2B5EF4-FFF2-40B4-BE49-F238E27FC236}">
              <a16:creationId xmlns:a16="http://schemas.microsoft.com/office/drawing/2014/main" id="{8443410C-CF49-4D7F-B046-9A2E3BE9287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299" name="Text Box 15">
          <a:extLst>
            <a:ext uri="{FF2B5EF4-FFF2-40B4-BE49-F238E27FC236}">
              <a16:creationId xmlns:a16="http://schemas.microsoft.com/office/drawing/2014/main" id="{3534F02A-AAF1-4190-AC41-EDC4060525F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00" name="Text Box 15">
          <a:extLst>
            <a:ext uri="{FF2B5EF4-FFF2-40B4-BE49-F238E27FC236}">
              <a16:creationId xmlns:a16="http://schemas.microsoft.com/office/drawing/2014/main" id="{D7B2736F-0E8F-45BC-AC63-3815A75329A2}"/>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01" name="Text Box 15">
          <a:extLst>
            <a:ext uri="{FF2B5EF4-FFF2-40B4-BE49-F238E27FC236}">
              <a16:creationId xmlns:a16="http://schemas.microsoft.com/office/drawing/2014/main" id="{00ADA6A7-6E8F-44F1-BC2E-4886ED7CA23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2" name="Text Box 15">
          <a:extLst>
            <a:ext uri="{FF2B5EF4-FFF2-40B4-BE49-F238E27FC236}">
              <a16:creationId xmlns:a16="http://schemas.microsoft.com/office/drawing/2014/main" id="{CEB1DB94-AADD-4B89-942C-AD39AFD42671}"/>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3" name="Text Box 15">
          <a:extLst>
            <a:ext uri="{FF2B5EF4-FFF2-40B4-BE49-F238E27FC236}">
              <a16:creationId xmlns:a16="http://schemas.microsoft.com/office/drawing/2014/main" id="{13A01559-DDBC-4681-B86A-C7598C9FDC8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4" name="Text Box 15">
          <a:extLst>
            <a:ext uri="{FF2B5EF4-FFF2-40B4-BE49-F238E27FC236}">
              <a16:creationId xmlns:a16="http://schemas.microsoft.com/office/drawing/2014/main" id="{6BEF2232-718B-4615-AF67-F158587DA1E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5" name="Text Box 15">
          <a:extLst>
            <a:ext uri="{FF2B5EF4-FFF2-40B4-BE49-F238E27FC236}">
              <a16:creationId xmlns:a16="http://schemas.microsoft.com/office/drawing/2014/main" id="{01AC79E9-FF7E-4C0D-9224-3AE75C78972A}"/>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6" name="Text Box 15">
          <a:extLst>
            <a:ext uri="{FF2B5EF4-FFF2-40B4-BE49-F238E27FC236}">
              <a16:creationId xmlns:a16="http://schemas.microsoft.com/office/drawing/2014/main" id="{E6B25E03-4E55-411C-8814-D3711B02DBC6}"/>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7" name="Text Box 15">
          <a:extLst>
            <a:ext uri="{FF2B5EF4-FFF2-40B4-BE49-F238E27FC236}">
              <a16:creationId xmlns:a16="http://schemas.microsoft.com/office/drawing/2014/main" id="{87C66CC0-74E2-4CF5-8547-14C4CD6E963A}"/>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8" name="Text Box 15">
          <a:extLst>
            <a:ext uri="{FF2B5EF4-FFF2-40B4-BE49-F238E27FC236}">
              <a16:creationId xmlns:a16="http://schemas.microsoft.com/office/drawing/2014/main" id="{81830FFE-7FDC-4138-A2A5-C28525E5FF78}"/>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09" name="Text Box 15">
          <a:extLst>
            <a:ext uri="{FF2B5EF4-FFF2-40B4-BE49-F238E27FC236}">
              <a16:creationId xmlns:a16="http://schemas.microsoft.com/office/drawing/2014/main" id="{2558101C-AD58-44A1-BBA6-DBF74ED0CB87}"/>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0" name="Text Box 15">
          <a:extLst>
            <a:ext uri="{FF2B5EF4-FFF2-40B4-BE49-F238E27FC236}">
              <a16:creationId xmlns:a16="http://schemas.microsoft.com/office/drawing/2014/main" id="{E6E59548-0BDF-45BD-A8CA-4E8E5D707ED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1" name="Text Box 15">
          <a:extLst>
            <a:ext uri="{FF2B5EF4-FFF2-40B4-BE49-F238E27FC236}">
              <a16:creationId xmlns:a16="http://schemas.microsoft.com/office/drawing/2014/main" id="{A305840A-A04A-43AB-A0CA-225D8558498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2" name="Text Box 15">
          <a:extLst>
            <a:ext uri="{FF2B5EF4-FFF2-40B4-BE49-F238E27FC236}">
              <a16:creationId xmlns:a16="http://schemas.microsoft.com/office/drawing/2014/main" id="{E2500B81-3061-4C4B-86E5-5FEF8D426A4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3" name="Text Box 15">
          <a:extLst>
            <a:ext uri="{FF2B5EF4-FFF2-40B4-BE49-F238E27FC236}">
              <a16:creationId xmlns:a16="http://schemas.microsoft.com/office/drawing/2014/main" id="{918DFDAD-F124-478A-BD0D-2624622DBBFB}"/>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4" name="Text Box 15">
          <a:extLst>
            <a:ext uri="{FF2B5EF4-FFF2-40B4-BE49-F238E27FC236}">
              <a16:creationId xmlns:a16="http://schemas.microsoft.com/office/drawing/2014/main" id="{B783C04F-2F01-4996-83DB-0D2A1659238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5" name="Text Box 15">
          <a:extLst>
            <a:ext uri="{FF2B5EF4-FFF2-40B4-BE49-F238E27FC236}">
              <a16:creationId xmlns:a16="http://schemas.microsoft.com/office/drawing/2014/main" id="{0E70325F-3B92-493D-BC1B-E5B9E028E9B1}"/>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6" name="Text Box 15">
          <a:extLst>
            <a:ext uri="{FF2B5EF4-FFF2-40B4-BE49-F238E27FC236}">
              <a16:creationId xmlns:a16="http://schemas.microsoft.com/office/drawing/2014/main" id="{CD941D17-C9C0-456F-BA22-947A44C36F5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17" name="Text Box 15">
          <a:extLst>
            <a:ext uri="{FF2B5EF4-FFF2-40B4-BE49-F238E27FC236}">
              <a16:creationId xmlns:a16="http://schemas.microsoft.com/office/drawing/2014/main" id="{3FAB62CE-09D6-4E5B-A0D0-A30E9423DCC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18" name="Text Box 15">
          <a:extLst>
            <a:ext uri="{FF2B5EF4-FFF2-40B4-BE49-F238E27FC236}">
              <a16:creationId xmlns:a16="http://schemas.microsoft.com/office/drawing/2014/main" id="{0DF7E2D0-D33B-441F-82C0-6A6CE799AD77}"/>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19" name="Text Box 15">
          <a:extLst>
            <a:ext uri="{FF2B5EF4-FFF2-40B4-BE49-F238E27FC236}">
              <a16:creationId xmlns:a16="http://schemas.microsoft.com/office/drawing/2014/main" id="{7B35CD91-1ED5-4BFD-A3CF-1A58AB8EDA0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0" name="Text Box 15">
          <a:extLst>
            <a:ext uri="{FF2B5EF4-FFF2-40B4-BE49-F238E27FC236}">
              <a16:creationId xmlns:a16="http://schemas.microsoft.com/office/drawing/2014/main" id="{EB32CCE7-0046-4B2B-976A-8F04962E8EDB}"/>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1" name="Text Box 15">
          <a:extLst>
            <a:ext uri="{FF2B5EF4-FFF2-40B4-BE49-F238E27FC236}">
              <a16:creationId xmlns:a16="http://schemas.microsoft.com/office/drawing/2014/main" id="{F0C38C3E-3538-42F5-8DF8-0157E9E4833A}"/>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2" name="Text Box 15">
          <a:extLst>
            <a:ext uri="{FF2B5EF4-FFF2-40B4-BE49-F238E27FC236}">
              <a16:creationId xmlns:a16="http://schemas.microsoft.com/office/drawing/2014/main" id="{1F6FC5C6-D12E-4D5E-AF3F-D0768D43FDFF}"/>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3" name="Text Box 15">
          <a:extLst>
            <a:ext uri="{FF2B5EF4-FFF2-40B4-BE49-F238E27FC236}">
              <a16:creationId xmlns:a16="http://schemas.microsoft.com/office/drawing/2014/main" id="{979C884B-0EFD-48BE-B2DB-CCD448DBEEF3}"/>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4" name="Text Box 15">
          <a:extLst>
            <a:ext uri="{FF2B5EF4-FFF2-40B4-BE49-F238E27FC236}">
              <a16:creationId xmlns:a16="http://schemas.microsoft.com/office/drawing/2014/main" id="{C229FCED-CF69-484A-9B01-83CB455EA5F0}"/>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5325" name="Text Box 15">
          <a:extLst>
            <a:ext uri="{FF2B5EF4-FFF2-40B4-BE49-F238E27FC236}">
              <a16:creationId xmlns:a16="http://schemas.microsoft.com/office/drawing/2014/main" id="{B7DBB809-C159-4063-8C9B-9A9FF0416642}"/>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26" name="Text Box 15">
          <a:extLst>
            <a:ext uri="{FF2B5EF4-FFF2-40B4-BE49-F238E27FC236}">
              <a16:creationId xmlns:a16="http://schemas.microsoft.com/office/drawing/2014/main" id="{E9A7E7D2-13F6-4BB6-B5DE-AD43F3A5DB9D}"/>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27" name="Text Box 15">
          <a:extLst>
            <a:ext uri="{FF2B5EF4-FFF2-40B4-BE49-F238E27FC236}">
              <a16:creationId xmlns:a16="http://schemas.microsoft.com/office/drawing/2014/main" id="{641AF892-CC93-4262-9591-56A49B21EDF9}"/>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28" name="Text Box 15">
          <a:extLst>
            <a:ext uri="{FF2B5EF4-FFF2-40B4-BE49-F238E27FC236}">
              <a16:creationId xmlns:a16="http://schemas.microsoft.com/office/drawing/2014/main" id="{81C46F01-9D2B-467F-82CF-6B36E43041F2}"/>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29" name="Text Box 15">
          <a:extLst>
            <a:ext uri="{FF2B5EF4-FFF2-40B4-BE49-F238E27FC236}">
              <a16:creationId xmlns:a16="http://schemas.microsoft.com/office/drawing/2014/main" id="{CD7D78CA-B3C0-442D-BC4F-C64130150D4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30" name="Text Box 15">
          <a:extLst>
            <a:ext uri="{FF2B5EF4-FFF2-40B4-BE49-F238E27FC236}">
              <a16:creationId xmlns:a16="http://schemas.microsoft.com/office/drawing/2014/main" id="{774D5507-44D4-4123-9429-62C1472237D8}"/>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31" name="Text Box 15">
          <a:extLst>
            <a:ext uri="{FF2B5EF4-FFF2-40B4-BE49-F238E27FC236}">
              <a16:creationId xmlns:a16="http://schemas.microsoft.com/office/drawing/2014/main" id="{837D5305-5479-4406-8C88-F0C3AD479518}"/>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32" name="Text Box 15">
          <a:extLst>
            <a:ext uri="{FF2B5EF4-FFF2-40B4-BE49-F238E27FC236}">
              <a16:creationId xmlns:a16="http://schemas.microsoft.com/office/drawing/2014/main" id="{A0AE3BB6-A243-4788-A2F7-5380DC41EA3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33" name="Text Box 15">
          <a:extLst>
            <a:ext uri="{FF2B5EF4-FFF2-40B4-BE49-F238E27FC236}">
              <a16:creationId xmlns:a16="http://schemas.microsoft.com/office/drawing/2014/main" id="{A345AB3F-F5DD-4419-95ED-12450E44F553}"/>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4" name="Text Box 15">
          <a:extLst>
            <a:ext uri="{FF2B5EF4-FFF2-40B4-BE49-F238E27FC236}">
              <a16:creationId xmlns:a16="http://schemas.microsoft.com/office/drawing/2014/main" id="{3A517052-148B-4A9D-9881-35000969A308}"/>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5" name="Text Box 15">
          <a:extLst>
            <a:ext uri="{FF2B5EF4-FFF2-40B4-BE49-F238E27FC236}">
              <a16:creationId xmlns:a16="http://schemas.microsoft.com/office/drawing/2014/main" id="{F7D2A71C-C179-43D0-A2C8-DFB8D84C3D2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6" name="Text Box 15">
          <a:extLst>
            <a:ext uri="{FF2B5EF4-FFF2-40B4-BE49-F238E27FC236}">
              <a16:creationId xmlns:a16="http://schemas.microsoft.com/office/drawing/2014/main" id="{12AF4B35-A53A-4BA1-8F2F-3F2429BAA348}"/>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7" name="Text Box 15">
          <a:extLst>
            <a:ext uri="{FF2B5EF4-FFF2-40B4-BE49-F238E27FC236}">
              <a16:creationId xmlns:a16="http://schemas.microsoft.com/office/drawing/2014/main" id="{A183472E-5EED-4600-A7CD-3C84A88C4427}"/>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8" name="Text Box 15">
          <a:extLst>
            <a:ext uri="{FF2B5EF4-FFF2-40B4-BE49-F238E27FC236}">
              <a16:creationId xmlns:a16="http://schemas.microsoft.com/office/drawing/2014/main" id="{F9DDEED6-514F-435E-819F-1E160E9BC3BE}"/>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39" name="Text Box 15">
          <a:extLst>
            <a:ext uri="{FF2B5EF4-FFF2-40B4-BE49-F238E27FC236}">
              <a16:creationId xmlns:a16="http://schemas.microsoft.com/office/drawing/2014/main" id="{31FCCF0C-FDAD-41BC-AE08-2EDA84D5E48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40" name="Text Box 15">
          <a:extLst>
            <a:ext uri="{FF2B5EF4-FFF2-40B4-BE49-F238E27FC236}">
              <a16:creationId xmlns:a16="http://schemas.microsoft.com/office/drawing/2014/main" id="{318E0C67-4105-470F-AC71-E766EAC87AAE}"/>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5341" name="Text Box 15">
          <a:extLst>
            <a:ext uri="{FF2B5EF4-FFF2-40B4-BE49-F238E27FC236}">
              <a16:creationId xmlns:a16="http://schemas.microsoft.com/office/drawing/2014/main" id="{F66020BD-CC52-4D7C-8F4E-318C2F0FCB3A}"/>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2" name="Text Box 15">
          <a:extLst>
            <a:ext uri="{FF2B5EF4-FFF2-40B4-BE49-F238E27FC236}">
              <a16:creationId xmlns:a16="http://schemas.microsoft.com/office/drawing/2014/main" id="{5A9CB7A3-5C83-4DC3-BAC1-C221DA3D2C8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3" name="Text Box 15">
          <a:extLst>
            <a:ext uri="{FF2B5EF4-FFF2-40B4-BE49-F238E27FC236}">
              <a16:creationId xmlns:a16="http://schemas.microsoft.com/office/drawing/2014/main" id="{3E710953-A635-4289-B9AD-1F3F0036631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4" name="Text Box 15">
          <a:extLst>
            <a:ext uri="{FF2B5EF4-FFF2-40B4-BE49-F238E27FC236}">
              <a16:creationId xmlns:a16="http://schemas.microsoft.com/office/drawing/2014/main" id="{01099BE3-C3B3-48EC-A860-86E94AA00D79}"/>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5" name="Text Box 15">
          <a:extLst>
            <a:ext uri="{FF2B5EF4-FFF2-40B4-BE49-F238E27FC236}">
              <a16:creationId xmlns:a16="http://schemas.microsoft.com/office/drawing/2014/main" id="{4F082E7A-B002-414A-B047-791E62A1D357}"/>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6" name="Text Box 15">
          <a:extLst>
            <a:ext uri="{FF2B5EF4-FFF2-40B4-BE49-F238E27FC236}">
              <a16:creationId xmlns:a16="http://schemas.microsoft.com/office/drawing/2014/main" id="{F5A078C7-9D0D-41D0-9DAB-F6E54773E84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7" name="Text Box 15">
          <a:extLst>
            <a:ext uri="{FF2B5EF4-FFF2-40B4-BE49-F238E27FC236}">
              <a16:creationId xmlns:a16="http://schemas.microsoft.com/office/drawing/2014/main" id="{1DD397F8-4468-44EE-8DD6-C4668EC6BB5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8" name="Text Box 15">
          <a:extLst>
            <a:ext uri="{FF2B5EF4-FFF2-40B4-BE49-F238E27FC236}">
              <a16:creationId xmlns:a16="http://schemas.microsoft.com/office/drawing/2014/main" id="{73E9CEC0-5533-402D-B6C0-DB460660FEC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49" name="Text Box 15">
          <a:extLst>
            <a:ext uri="{FF2B5EF4-FFF2-40B4-BE49-F238E27FC236}">
              <a16:creationId xmlns:a16="http://schemas.microsoft.com/office/drawing/2014/main" id="{350D57FF-5513-4970-8092-67EC64C1E1BD}"/>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0" name="Text Box 15">
          <a:extLst>
            <a:ext uri="{FF2B5EF4-FFF2-40B4-BE49-F238E27FC236}">
              <a16:creationId xmlns:a16="http://schemas.microsoft.com/office/drawing/2014/main" id="{85CF50D6-6C26-40F5-A58C-FFC1CE0E0471}"/>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1" name="Text Box 15">
          <a:extLst>
            <a:ext uri="{FF2B5EF4-FFF2-40B4-BE49-F238E27FC236}">
              <a16:creationId xmlns:a16="http://schemas.microsoft.com/office/drawing/2014/main" id="{90D1275C-2ABF-490C-B46F-A71D210D9F1E}"/>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2" name="Text Box 15">
          <a:extLst>
            <a:ext uri="{FF2B5EF4-FFF2-40B4-BE49-F238E27FC236}">
              <a16:creationId xmlns:a16="http://schemas.microsoft.com/office/drawing/2014/main" id="{2F493C20-B7F2-4C0F-996C-ED0A7FEE316D}"/>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3" name="Text Box 15">
          <a:extLst>
            <a:ext uri="{FF2B5EF4-FFF2-40B4-BE49-F238E27FC236}">
              <a16:creationId xmlns:a16="http://schemas.microsoft.com/office/drawing/2014/main" id="{85EBD9A2-7DDF-45CF-8B49-7A76FBB87DD8}"/>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4" name="Text Box 15">
          <a:extLst>
            <a:ext uri="{FF2B5EF4-FFF2-40B4-BE49-F238E27FC236}">
              <a16:creationId xmlns:a16="http://schemas.microsoft.com/office/drawing/2014/main" id="{DD89AC97-2172-49D6-BF2E-0F2E8C2A4FF1}"/>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5" name="Text Box 15">
          <a:extLst>
            <a:ext uri="{FF2B5EF4-FFF2-40B4-BE49-F238E27FC236}">
              <a16:creationId xmlns:a16="http://schemas.microsoft.com/office/drawing/2014/main" id="{2C69CB15-2847-47E1-8334-164BDC61F8A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6" name="Text Box 15">
          <a:extLst>
            <a:ext uri="{FF2B5EF4-FFF2-40B4-BE49-F238E27FC236}">
              <a16:creationId xmlns:a16="http://schemas.microsoft.com/office/drawing/2014/main" id="{53A60042-44EA-445D-94ED-1EDBEA542E07}"/>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57" name="Text Box 15">
          <a:extLst>
            <a:ext uri="{FF2B5EF4-FFF2-40B4-BE49-F238E27FC236}">
              <a16:creationId xmlns:a16="http://schemas.microsoft.com/office/drawing/2014/main" id="{4CDB4281-3DDD-466B-BBB8-4C1A74AFD3B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58" name="Text Box 15">
          <a:extLst>
            <a:ext uri="{FF2B5EF4-FFF2-40B4-BE49-F238E27FC236}">
              <a16:creationId xmlns:a16="http://schemas.microsoft.com/office/drawing/2014/main" id="{6EF63CDC-3A02-4051-BAC7-9DB080AD57B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59" name="Text Box 15">
          <a:extLst>
            <a:ext uri="{FF2B5EF4-FFF2-40B4-BE49-F238E27FC236}">
              <a16:creationId xmlns:a16="http://schemas.microsoft.com/office/drawing/2014/main" id="{83F8293B-85D5-412B-A368-873184C32A17}"/>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0" name="Text Box 15">
          <a:extLst>
            <a:ext uri="{FF2B5EF4-FFF2-40B4-BE49-F238E27FC236}">
              <a16:creationId xmlns:a16="http://schemas.microsoft.com/office/drawing/2014/main" id="{9E7B0B76-B27A-4C86-8E40-B85A1788B51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1" name="Text Box 15">
          <a:extLst>
            <a:ext uri="{FF2B5EF4-FFF2-40B4-BE49-F238E27FC236}">
              <a16:creationId xmlns:a16="http://schemas.microsoft.com/office/drawing/2014/main" id="{774F4918-76A1-446B-94AC-07D052495B8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2" name="Text Box 15">
          <a:extLst>
            <a:ext uri="{FF2B5EF4-FFF2-40B4-BE49-F238E27FC236}">
              <a16:creationId xmlns:a16="http://schemas.microsoft.com/office/drawing/2014/main" id="{F3195555-ABD1-4C73-ADCB-E2C710A6AF45}"/>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3" name="Text Box 15">
          <a:extLst>
            <a:ext uri="{FF2B5EF4-FFF2-40B4-BE49-F238E27FC236}">
              <a16:creationId xmlns:a16="http://schemas.microsoft.com/office/drawing/2014/main" id="{A79E4F67-871D-45C2-A1BF-EEB6911A234C}"/>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4" name="Text Box 15">
          <a:extLst>
            <a:ext uri="{FF2B5EF4-FFF2-40B4-BE49-F238E27FC236}">
              <a16:creationId xmlns:a16="http://schemas.microsoft.com/office/drawing/2014/main" id="{6DEC5B5D-B3E3-4464-A289-3B0B58BF576C}"/>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365" name="Text Box 15">
          <a:extLst>
            <a:ext uri="{FF2B5EF4-FFF2-40B4-BE49-F238E27FC236}">
              <a16:creationId xmlns:a16="http://schemas.microsoft.com/office/drawing/2014/main" id="{BE32AD3E-681F-4F0B-80C2-C538694E1D1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66" name="Text Box 15">
          <a:extLst>
            <a:ext uri="{FF2B5EF4-FFF2-40B4-BE49-F238E27FC236}">
              <a16:creationId xmlns:a16="http://schemas.microsoft.com/office/drawing/2014/main" id="{FB451C54-EE17-4F8F-92BC-31D940DFF6A6}"/>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67" name="Text Box 15">
          <a:extLst>
            <a:ext uri="{FF2B5EF4-FFF2-40B4-BE49-F238E27FC236}">
              <a16:creationId xmlns:a16="http://schemas.microsoft.com/office/drawing/2014/main" id="{8CC728E4-6D90-4D1A-88A5-AA1879C3089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68" name="Text Box 15">
          <a:extLst>
            <a:ext uri="{FF2B5EF4-FFF2-40B4-BE49-F238E27FC236}">
              <a16:creationId xmlns:a16="http://schemas.microsoft.com/office/drawing/2014/main" id="{F2119F0F-154B-48CC-88A9-DF861B8A9497}"/>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69" name="Text Box 15">
          <a:extLst>
            <a:ext uri="{FF2B5EF4-FFF2-40B4-BE49-F238E27FC236}">
              <a16:creationId xmlns:a16="http://schemas.microsoft.com/office/drawing/2014/main" id="{40016ED3-25E5-4F08-8F5E-9A102454E14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70" name="Text Box 15">
          <a:extLst>
            <a:ext uri="{FF2B5EF4-FFF2-40B4-BE49-F238E27FC236}">
              <a16:creationId xmlns:a16="http://schemas.microsoft.com/office/drawing/2014/main" id="{A68FFEA9-B5D4-4D7B-8D6B-BBB78A5D457E}"/>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71" name="Text Box 15">
          <a:extLst>
            <a:ext uri="{FF2B5EF4-FFF2-40B4-BE49-F238E27FC236}">
              <a16:creationId xmlns:a16="http://schemas.microsoft.com/office/drawing/2014/main" id="{6179E7E0-2F10-4D16-9089-CBF95BFB4379}"/>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72" name="Text Box 15">
          <a:extLst>
            <a:ext uri="{FF2B5EF4-FFF2-40B4-BE49-F238E27FC236}">
              <a16:creationId xmlns:a16="http://schemas.microsoft.com/office/drawing/2014/main" id="{0A92DF63-6F45-4DDF-B6F1-62F008BC0EE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5373" name="Text Box 15">
          <a:extLst>
            <a:ext uri="{FF2B5EF4-FFF2-40B4-BE49-F238E27FC236}">
              <a16:creationId xmlns:a16="http://schemas.microsoft.com/office/drawing/2014/main" id="{4C902C05-1152-4DB5-856C-F009DDF1F3DD}"/>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4" name="Text Box 15">
          <a:extLst>
            <a:ext uri="{FF2B5EF4-FFF2-40B4-BE49-F238E27FC236}">
              <a16:creationId xmlns:a16="http://schemas.microsoft.com/office/drawing/2014/main" id="{C9951D28-F59B-46FD-B940-95B5D705CA5F}"/>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5" name="Text Box 15">
          <a:extLst>
            <a:ext uri="{FF2B5EF4-FFF2-40B4-BE49-F238E27FC236}">
              <a16:creationId xmlns:a16="http://schemas.microsoft.com/office/drawing/2014/main" id="{9CCE8F9E-634E-43B7-A3A3-B999AE19C878}"/>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6" name="Text Box 15">
          <a:extLst>
            <a:ext uri="{FF2B5EF4-FFF2-40B4-BE49-F238E27FC236}">
              <a16:creationId xmlns:a16="http://schemas.microsoft.com/office/drawing/2014/main" id="{910FC33A-19C5-4C5B-A7EE-FE3DE63B041F}"/>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7" name="Text Box 15">
          <a:extLst>
            <a:ext uri="{FF2B5EF4-FFF2-40B4-BE49-F238E27FC236}">
              <a16:creationId xmlns:a16="http://schemas.microsoft.com/office/drawing/2014/main" id="{DF3E11DF-28D2-47B2-A9B6-DB7CE2F02EC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8" name="Text Box 15">
          <a:extLst>
            <a:ext uri="{FF2B5EF4-FFF2-40B4-BE49-F238E27FC236}">
              <a16:creationId xmlns:a16="http://schemas.microsoft.com/office/drawing/2014/main" id="{0D5641DF-48CC-4958-A09B-9460D79BDE7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79" name="Text Box 15">
          <a:extLst>
            <a:ext uri="{FF2B5EF4-FFF2-40B4-BE49-F238E27FC236}">
              <a16:creationId xmlns:a16="http://schemas.microsoft.com/office/drawing/2014/main" id="{E7D54ACA-19AD-4842-9776-CCAAEA3999C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80" name="Text Box 15">
          <a:extLst>
            <a:ext uri="{FF2B5EF4-FFF2-40B4-BE49-F238E27FC236}">
              <a16:creationId xmlns:a16="http://schemas.microsoft.com/office/drawing/2014/main" id="{AC879C8C-477F-46FD-93ED-69D3090D0BB9}"/>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5381" name="Text Box 15">
          <a:extLst>
            <a:ext uri="{FF2B5EF4-FFF2-40B4-BE49-F238E27FC236}">
              <a16:creationId xmlns:a16="http://schemas.microsoft.com/office/drawing/2014/main" id="{156C2556-CFED-4B56-9F12-B85971C89934}"/>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2" name="Text Box 15">
          <a:extLst>
            <a:ext uri="{FF2B5EF4-FFF2-40B4-BE49-F238E27FC236}">
              <a16:creationId xmlns:a16="http://schemas.microsoft.com/office/drawing/2014/main" id="{B5FBEA14-DE25-4C52-AF0F-D30F6EDE926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3" name="Text Box 15">
          <a:extLst>
            <a:ext uri="{FF2B5EF4-FFF2-40B4-BE49-F238E27FC236}">
              <a16:creationId xmlns:a16="http://schemas.microsoft.com/office/drawing/2014/main" id="{D432DE82-5105-4B32-A2EC-7AA1D200F28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4" name="Text Box 15">
          <a:extLst>
            <a:ext uri="{FF2B5EF4-FFF2-40B4-BE49-F238E27FC236}">
              <a16:creationId xmlns:a16="http://schemas.microsoft.com/office/drawing/2014/main" id="{3EE931DE-C0BA-47DC-B28B-57B3C728472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5" name="Text Box 15">
          <a:extLst>
            <a:ext uri="{FF2B5EF4-FFF2-40B4-BE49-F238E27FC236}">
              <a16:creationId xmlns:a16="http://schemas.microsoft.com/office/drawing/2014/main" id="{5BB2A7E2-44EA-4275-9C43-667FDDB333D5}"/>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6" name="Text Box 15">
          <a:extLst>
            <a:ext uri="{FF2B5EF4-FFF2-40B4-BE49-F238E27FC236}">
              <a16:creationId xmlns:a16="http://schemas.microsoft.com/office/drawing/2014/main" id="{7B2FE4DA-7CA3-439A-AC30-6CB2A588BFC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7" name="Text Box 15">
          <a:extLst>
            <a:ext uri="{FF2B5EF4-FFF2-40B4-BE49-F238E27FC236}">
              <a16:creationId xmlns:a16="http://schemas.microsoft.com/office/drawing/2014/main" id="{9773862C-5F69-4428-9D49-47711ED2DF9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5388" name="Text Box 15">
          <a:extLst>
            <a:ext uri="{FF2B5EF4-FFF2-40B4-BE49-F238E27FC236}">
              <a16:creationId xmlns:a16="http://schemas.microsoft.com/office/drawing/2014/main" id="{841B7182-56EA-4EC0-95D2-4B288DE0574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89" name="Text Box 15">
          <a:extLst>
            <a:ext uri="{FF2B5EF4-FFF2-40B4-BE49-F238E27FC236}">
              <a16:creationId xmlns:a16="http://schemas.microsoft.com/office/drawing/2014/main" id="{9880494C-8100-4E08-8C48-04C0531D1CF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0" name="Text Box 15">
          <a:extLst>
            <a:ext uri="{FF2B5EF4-FFF2-40B4-BE49-F238E27FC236}">
              <a16:creationId xmlns:a16="http://schemas.microsoft.com/office/drawing/2014/main" id="{A69572FF-89C3-4D63-9815-A267C8BE7D3E}"/>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1" name="Text Box 15">
          <a:extLst>
            <a:ext uri="{FF2B5EF4-FFF2-40B4-BE49-F238E27FC236}">
              <a16:creationId xmlns:a16="http://schemas.microsoft.com/office/drawing/2014/main" id="{F0B8E4CD-8434-4826-99C9-764BFF8E431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2" name="Text Box 15">
          <a:extLst>
            <a:ext uri="{FF2B5EF4-FFF2-40B4-BE49-F238E27FC236}">
              <a16:creationId xmlns:a16="http://schemas.microsoft.com/office/drawing/2014/main" id="{74AA24F4-5086-4774-9A86-384DE9A7162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3" name="Text Box 15">
          <a:extLst>
            <a:ext uri="{FF2B5EF4-FFF2-40B4-BE49-F238E27FC236}">
              <a16:creationId xmlns:a16="http://schemas.microsoft.com/office/drawing/2014/main" id="{79C6081F-8966-43CB-A03F-11588EBFBABB}"/>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4" name="Text Box 15">
          <a:extLst>
            <a:ext uri="{FF2B5EF4-FFF2-40B4-BE49-F238E27FC236}">
              <a16:creationId xmlns:a16="http://schemas.microsoft.com/office/drawing/2014/main" id="{E6EF1D56-E58F-4E71-A763-346990FDCAD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5" name="Text Box 15">
          <a:extLst>
            <a:ext uri="{FF2B5EF4-FFF2-40B4-BE49-F238E27FC236}">
              <a16:creationId xmlns:a16="http://schemas.microsoft.com/office/drawing/2014/main" id="{44335ACA-21CC-4502-A109-3EE5D907B6B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5396" name="Text Box 15">
          <a:extLst>
            <a:ext uri="{FF2B5EF4-FFF2-40B4-BE49-F238E27FC236}">
              <a16:creationId xmlns:a16="http://schemas.microsoft.com/office/drawing/2014/main" id="{C01737F0-F4A2-46DF-BF31-709298CB296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97" name="Text Box 15">
          <a:extLst>
            <a:ext uri="{FF2B5EF4-FFF2-40B4-BE49-F238E27FC236}">
              <a16:creationId xmlns:a16="http://schemas.microsoft.com/office/drawing/2014/main" id="{B8E0987D-AA4A-44F8-AD2B-E8A8A4C4054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98" name="Text Box 15">
          <a:extLst>
            <a:ext uri="{FF2B5EF4-FFF2-40B4-BE49-F238E27FC236}">
              <a16:creationId xmlns:a16="http://schemas.microsoft.com/office/drawing/2014/main" id="{AC6E1171-3B86-4C27-98FA-2DDA3EE3D29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399" name="Text Box 15">
          <a:extLst>
            <a:ext uri="{FF2B5EF4-FFF2-40B4-BE49-F238E27FC236}">
              <a16:creationId xmlns:a16="http://schemas.microsoft.com/office/drawing/2014/main" id="{6249172D-612D-420D-9E49-E08F9C3B17A5}"/>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400" name="Text Box 15">
          <a:extLst>
            <a:ext uri="{FF2B5EF4-FFF2-40B4-BE49-F238E27FC236}">
              <a16:creationId xmlns:a16="http://schemas.microsoft.com/office/drawing/2014/main" id="{074F47F5-ADDF-43AB-BEF2-7DAB1A1AEECE}"/>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5401" name="Text Box 15">
          <a:extLst>
            <a:ext uri="{FF2B5EF4-FFF2-40B4-BE49-F238E27FC236}">
              <a16:creationId xmlns:a16="http://schemas.microsoft.com/office/drawing/2014/main" id="{495DEEF5-632E-4621-96D7-D3EBD00C861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2" name="Text Box 15">
          <a:extLst>
            <a:ext uri="{FF2B5EF4-FFF2-40B4-BE49-F238E27FC236}">
              <a16:creationId xmlns:a16="http://schemas.microsoft.com/office/drawing/2014/main" id="{37765276-7B8F-4EE5-B2B9-1A07D65EC478}"/>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3" name="Text Box 15">
          <a:extLst>
            <a:ext uri="{FF2B5EF4-FFF2-40B4-BE49-F238E27FC236}">
              <a16:creationId xmlns:a16="http://schemas.microsoft.com/office/drawing/2014/main" id="{B66B2680-B0DC-4E6A-BAA4-888058ED1FBE}"/>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4" name="Text Box 15">
          <a:extLst>
            <a:ext uri="{FF2B5EF4-FFF2-40B4-BE49-F238E27FC236}">
              <a16:creationId xmlns:a16="http://schemas.microsoft.com/office/drawing/2014/main" id="{6D1792E8-A1F4-409A-A73E-94CAB2646E1C}"/>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5" name="Text Box 15">
          <a:extLst>
            <a:ext uri="{FF2B5EF4-FFF2-40B4-BE49-F238E27FC236}">
              <a16:creationId xmlns:a16="http://schemas.microsoft.com/office/drawing/2014/main" id="{77F7B027-76F6-4361-86AE-4995071D6F63}"/>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6" name="Text Box 15">
          <a:extLst>
            <a:ext uri="{FF2B5EF4-FFF2-40B4-BE49-F238E27FC236}">
              <a16:creationId xmlns:a16="http://schemas.microsoft.com/office/drawing/2014/main" id="{21EE5AB6-4FE6-49DD-9B79-D11E7BD3210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7" name="Text Box 15">
          <a:extLst>
            <a:ext uri="{FF2B5EF4-FFF2-40B4-BE49-F238E27FC236}">
              <a16:creationId xmlns:a16="http://schemas.microsoft.com/office/drawing/2014/main" id="{834B635F-3633-47AE-8085-20F31E81126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8" name="Text Box 15">
          <a:extLst>
            <a:ext uri="{FF2B5EF4-FFF2-40B4-BE49-F238E27FC236}">
              <a16:creationId xmlns:a16="http://schemas.microsoft.com/office/drawing/2014/main" id="{6BE30A6D-EDFC-49A1-941A-DF75B8CE980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09" name="Text Box 15">
          <a:extLst>
            <a:ext uri="{FF2B5EF4-FFF2-40B4-BE49-F238E27FC236}">
              <a16:creationId xmlns:a16="http://schemas.microsoft.com/office/drawing/2014/main" id="{351DF8A5-F24D-443E-9F90-8085C6E2371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0" name="Text Box 15">
          <a:extLst>
            <a:ext uri="{FF2B5EF4-FFF2-40B4-BE49-F238E27FC236}">
              <a16:creationId xmlns:a16="http://schemas.microsoft.com/office/drawing/2014/main" id="{72858432-7372-42B2-BAAD-0A6AE5957E12}"/>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1" name="Text Box 15">
          <a:extLst>
            <a:ext uri="{FF2B5EF4-FFF2-40B4-BE49-F238E27FC236}">
              <a16:creationId xmlns:a16="http://schemas.microsoft.com/office/drawing/2014/main" id="{43CFAFD5-E971-4398-AB6E-484D84C897D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2" name="Text Box 15">
          <a:extLst>
            <a:ext uri="{FF2B5EF4-FFF2-40B4-BE49-F238E27FC236}">
              <a16:creationId xmlns:a16="http://schemas.microsoft.com/office/drawing/2014/main" id="{E28343F7-FA0B-426E-9A93-25DBC6D6F4DF}"/>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3" name="Text Box 15">
          <a:extLst>
            <a:ext uri="{FF2B5EF4-FFF2-40B4-BE49-F238E27FC236}">
              <a16:creationId xmlns:a16="http://schemas.microsoft.com/office/drawing/2014/main" id="{3CCC6C9E-365E-4407-BB3F-09EE821AD065}"/>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4" name="Text Box 15">
          <a:extLst>
            <a:ext uri="{FF2B5EF4-FFF2-40B4-BE49-F238E27FC236}">
              <a16:creationId xmlns:a16="http://schemas.microsoft.com/office/drawing/2014/main" id="{A2F6613E-8D8C-459D-BA95-27854FF34E2F}"/>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5" name="Text Box 15">
          <a:extLst>
            <a:ext uri="{FF2B5EF4-FFF2-40B4-BE49-F238E27FC236}">
              <a16:creationId xmlns:a16="http://schemas.microsoft.com/office/drawing/2014/main" id="{138E15A5-7A51-475C-A35C-B83078A0A78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6" name="Text Box 15">
          <a:extLst>
            <a:ext uri="{FF2B5EF4-FFF2-40B4-BE49-F238E27FC236}">
              <a16:creationId xmlns:a16="http://schemas.microsoft.com/office/drawing/2014/main" id="{8D509C00-16AB-405E-96AC-14416ACBCCE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17" name="Text Box 15">
          <a:extLst>
            <a:ext uri="{FF2B5EF4-FFF2-40B4-BE49-F238E27FC236}">
              <a16:creationId xmlns:a16="http://schemas.microsoft.com/office/drawing/2014/main" id="{EA498305-6C56-4A13-86A7-740FD997906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18" name="Text Box 15">
          <a:extLst>
            <a:ext uri="{FF2B5EF4-FFF2-40B4-BE49-F238E27FC236}">
              <a16:creationId xmlns:a16="http://schemas.microsoft.com/office/drawing/2014/main" id="{5B013957-3681-464F-B0CA-EC9FDC24F764}"/>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19" name="Text Box 15">
          <a:extLst>
            <a:ext uri="{FF2B5EF4-FFF2-40B4-BE49-F238E27FC236}">
              <a16:creationId xmlns:a16="http://schemas.microsoft.com/office/drawing/2014/main" id="{FE3C9304-8EE7-47D5-B933-FFBE0B3F7E08}"/>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0" name="Text Box 15">
          <a:extLst>
            <a:ext uri="{FF2B5EF4-FFF2-40B4-BE49-F238E27FC236}">
              <a16:creationId xmlns:a16="http://schemas.microsoft.com/office/drawing/2014/main" id="{1D3335DC-41D7-4E3E-97B2-3A42713E12A1}"/>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1" name="Text Box 15">
          <a:extLst>
            <a:ext uri="{FF2B5EF4-FFF2-40B4-BE49-F238E27FC236}">
              <a16:creationId xmlns:a16="http://schemas.microsoft.com/office/drawing/2014/main" id="{C8F123DC-71DC-428F-8C39-F96115967395}"/>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2" name="Text Box 15">
          <a:extLst>
            <a:ext uri="{FF2B5EF4-FFF2-40B4-BE49-F238E27FC236}">
              <a16:creationId xmlns:a16="http://schemas.microsoft.com/office/drawing/2014/main" id="{ECAEC476-7833-4F83-9C54-6415978722C0}"/>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3" name="Text Box 15">
          <a:extLst>
            <a:ext uri="{FF2B5EF4-FFF2-40B4-BE49-F238E27FC236}">
              <a16:creationId xmlns:a16="http://schemas.microsoft.com/office/drawing/2014/main" id="{511AF617-C3E7-4F63-8625-5D9CB1757626}"/>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4" name="Text Box 15">
          <a:extLst>
            <a:ext uri="{FF2B5EF4-FFF2-40B4-BE49-F238E27FC236}">
              <a16:creationId xmlns:a16="http://schemas.microsoft.com/office/drawing/2014/main" id="{F9274197-28BE-43E3-B05B-0E119581629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25" name="Text Box 15">
          <a:extLst>
            <a:ext uri="{FF2B5EF4-FFF2-40B4-BE49-F238E27FC236}">
              <a16:creationId xmlns:a16="http://schemas.microsoft.com/office/drawing/2014/main" id="{934190B4-2034-44B8-BD7F-F0E865E70E0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26" name="Text Box 15">
          <a:extLst>
            <a:ext uri="{FF2B5EF4-FFF2-40B4-BE49-F238E27FC236}">
              <a16:creationId xmlns:a16="http://schemas.microsoft.com/office/drawing/2014/main" id="{59914A07-EB56-42B5-9FC4-C51369B56E7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27" name="Text Box 15">
          <a:extLst>
            <a:ext uri="{FF2B5EF4-FFF2-40B4-BE49-F238E27FC236}">
              <a16:creationId xmlns:a16="http://schemas.microsoft.com/office/drawing/2014/main" id="{F6C2C88A-8DD0-4584-B81E-3644A0FCBE1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28" name="Text Box 15">
          <a:extLst>
            <a:ext uri="{FF2B5EF4-FFF2-40B4-BE49-F238E27FC236}">
              <a16:creationId xmlns:a16="http://schemas.microsoft.com/office/drawing/2014/main" id="{DA14667C-74BE-48D9-9133-AF9373D9729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29" name="Text Box 15">
          <a:extLst>
            <a:ext uri="{FF2B5EF4-FFF2-40B4-BE49-F238E27FC236}">
              <a16:creationId xmlns:a16="http://schemas.microsoft.com/office/drawing/2014/main" id="{51C6A9DB-71E8-4D5E-BF4F-BF799F24B0CF}"/>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30" name="Text Box 15">
          <a:extLst>
            <a:ext uri="{FF2B5EF4-FFF2-40B4-BE49-F238E27FC236}">
              <a16:creationId xmlns:a16="http://schemas.microsoft.com/office/drawing/2014/main" id="{5481E2BE-2033-40AA-890F-A94A5F0980A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31" name="Text Box 15">
          <a:extLst>
            <a:ext uri="{FF2B5EF4-FFF2-40B4-BE49-F238E27FC236}">
              <a16:creationId xmlns:a16="http://schemas.microsoft.com/office/drawing/2014/main" id="{7BC9D3B1-46B6-49DC-BF0E-1872945BDC4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32" name="Text Box 15">
          <a:extLst>
            <a:ext uri="{FF2B5EF4-FFF2-40B4-BE49-F238E27FC236}">
              <a16:creationId xmlns:a16="http://schemas.microsoft.com/office/drawing/2014/main" id="{92669D4E-7637-450E-8E8A-EA4E0405E71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33" name="Text Box 15">
          <a:extLst>
            <a:ext uri="{FF2B5EF4-FFF2-40B4-BE49-F238E27FC236}">
              <a16:creationId xmlns:a16="http://schemas.microsoft.com/office/drawing/2014/main" id="{DD706BB1-432F-42A4-8134-9E1D5CAEDFF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4" name="Text Box 15">
          <a:extLst>
            <a:ext uri="{FF2B5EF4-FFF2-40B4-BE49-F238E27FC236}">
              <a16:creationId xmlns:a16="http://schemas.microsoft.com/office/drawing/2014/main" id="{347321AF-950F-48E8-BD21-2A077B1B2122}"/>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5" name="Text Box 15">
          <a:extLst>
            <a:ext uri="{FF2B5EF4-FFF2-40B4-BE49-F238E27FC236}">
              <a16:creationId xmlns:a16="http://schemas.microsoft.com/office/drawing/2014/main" id="{9F80DC6E-BC35-4002-8C18-E5AECC021145}"/>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6" name="Text Box 15">
          <a:extLst>
            <a:ext uri="{FF2B5EF4-FFF2-40B4-BE49-F238E27FC236}">
              <a16:creationId xmlns:a16="http://schemas.microsoft.com/office/drawing/2014/main" id="{76E10AA2-0B22-49FB-9C5B-72A6BFB24A2A}"/>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7" name="Text Box 15">
          <a:extLst>
            <a:ext uri="{FF2B5EF4-FFF2-40B4-BE49-F238E27FC236}">
              <a16:creationId xmlns:a16="http://schemas.microsoft.com/office/drawing/2014/main" id="{719FC652-9FEA-47BD-B1FD-192C3B76568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8" name="Text Box 15">
          <a:extLst>
            <a:ext uri="{FF2B5EF4-FFF2-40B4-BE49-F238E27FC236}">
              <a16:creationId xmlns:a16="http://schemas.microsoft.com/office/drawing/2014/main" id="{36EFD1CC-3E8B-490E-A099-F8C803B39B03}"/>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39" name="Text Box 15">
          <a:extLst>
            <a:ext uri="{FF2B5EF4-FFF2-40B4-BE49-F238E27FC236}">
              <a16:creationId xmlns:a16="http://schemas.microsoft.com/office/drawing/2014/main" id="{E2424551-9753-4D8B-AFD4-379EDB5D06A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40" name="Text Box 15">
          <a:extLst>
            <a:ext uri="{FF2B5EF4-FFF2-40B4-BE49-F238E27FC236}">
              <a16:creationId xmlns:a16="http://schemas.microsoft.com/office/drawing/2014/main" id="{005BDE2C-690E-4775-AB77-36EA1F0B9EDB}"/>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5441" name="Text Box 15">
          <a:extLst>
            <a:ext uri="{FF2B5EF4-FFF2-40B4-BE49-F238E27FC236}">
              <a16:creationId xmlns:a16="http://schemas.microsoft.com/office/drawing/2014/main" id="{6F2D2063-21D5-4CE4-8085-2E252D3FDB07}"/>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2" name="Text Box 15">
          <a:extLst>
            <a:ext uri="{FF2B5EF4-FFF2-40B4-BE49-F238E27FC236}">
              <a16:creationId xmlns:a16="http://schemas.microsoft.com/office/drawing/2014/main" id="{4CC3AFC2-9ED8-459F-A076-364D02B4F40D}"/>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3" name="Text Box 15">
          <a:extLst>
            <a:ext uri="{FF2B5EF4-FFF2-40B4-BE49-F238E27FC236}">
              <a16:creationId xmlns:a16="http://schemas.microsoft.com/office/drawing/2014/main" id="{88BC538C-D3C0-4929-AB00-653F567869B3}"/>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4" name="Text Box 15">
          <a:extLst>
            <a:ext uri="{FF2B5EF4-FFF2-40B4-BE49-F238E27FC236}">
              <a16:creationId xmlns:a16="http://schemas.microsoft.com/office/drawing/2014/main" id="{2D01823D-7812-4E4A-B92F-E063B07864D9}"/>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5" name="Text Box 15">
          <a:extLst>
            <a:ext uri="{FF2B5EF4-FFF2-40B4-BE49-F238E27FC236}">
              <a16:creationId xmlns:a16="http://schemas.microsoft.com/office/drawing/2014/main" id="{3843DC25-9EE0-4FA7-954B-2CAB77D18CE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6" name="Text Box 15">
          <a:extLst>
            <a:ext uri="{FF2B5EF4-FFF2-40B4-BE49-F238E27FC236}">
              <a16:creationId xmlns:a16="http://schemas.microsoft.com/office/drawing/2014/main" id="{FDA60FD5-C91D-4C65-86F3-27D29905839B}"/>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7" name="Text Box 15">
          <a:extLst>
            <a:ext uri="{FF2B5EF4-FFF2-40B4-BE49-F238E27FC236}">
              <a16:creationId xmlns:a16="http://schemas.microsoft.com/office/drawing/2014/main" id="{07A5A3CC-CFF7-4CD6-8E5D-8F9A651A729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5448" name="Text Box 15">
          <a:extLst>
            <a:ext uri="{FF2B5EF4-FFF2-40B4-BE49-F238E27FC236}">
              <a16:creationId xmlns:a16="http://schemas.microsoft.com/office/drawing/2014/main" id="{D008BDCD-795A-4DE3-B9E5-60218D77398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49" name="Text Box 15">
          <a:extLst>
            <a:ext uri="{FF2B5EF4-FFF2-40B4-BE49-F238E27FC236}">
              <a16:creationId xmlns:a16="http://schemas.microsoft.com/office/drawing/2014/main" id="{7A518463-D0B5-488D-8048-862798ECC23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0" name="Text Box 15">
          <a:extLst>
            <a:ext uri="{FF2B5EF4-FFF2-40B4-BE49-F238E27FC236}">
              <a16:creationId xmlns:a16="http://schemas.microsoft.com/office/drawing/2014/main" id="{BF9AC15B-80F7-4F1D-A88C-CAE386AE7F63}"/>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1" name="Text Box 15">
          <a:extLst>
            <a:ext uri="{FF2B5EF4-FFF2-40B4-BE49-F238E27FC236}">
              <a16:creationId xmlns:a16="http://schemas.microsoft.com/office/drawing/2014/main" id="{417CDEBE-7724-4D55-BB79-67CF9B2954C6}"/>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2" name="Text Box 15">
          <a:extLst>
            <a:ext uri="{FF2B5EF4-FFF2-40B4-BE49-F238E27FC236}">
              <a16:creationId xmlns:a16="http://schemas.microsoft.com/office/drawing/2014/main" id="{885DAFD0-0F9B-4E89-8B9E-D12A3F6C43C1}"/>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3" name="Text Box 15">
          <a:extLst>
            <a:ext uri="{FF2B5EF4-FFF2-40B4-BE49-F238E27FC236}">
              <a16:creationId xmlns:a16="http://schemas.microsoft.com/office/drawing/2014/main" id="{EEDE5230-BA26-4199-92BA-33C81F5F747C}"/>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4" name="Text Box 15">
          <a:extLst>
            <a:ext uri="{FF2B5EF4-FFF2-40B4-BE49-F238E27FC236}">
              <a16:creationId xmlns:a16="http://schemas.microsoft.com/office/drawing/2014/main" id="{EAF3B804-F043-4D74-8F8B-BC50A88FEF61}"/>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5" name="Text Box 15">
          <a:extLst>
            <a:ext uri="{FF2B5EF4-FFF2-40B4-BE49-F238E27FC236}">
              <a16:creationId xmlns:a16="http://schemas.microsoft.com/office/drawing/2014/main" id="{C9F62958-569C-4AAF-879E-71A10FAC5EC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5456" name="Text Box 15">
          <a:extLst>
            <a:ext uri="{FF2B5EF4-FFF2-40B4-BE49-F238E27FC236}">
              <a16:creationId xmlns:a16="http://schemas.microsoft.com/office/drawing/2014/main" id="{5CA2EF6E-545E-4368-854E-19A269D0CEB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57" name="Text Box 15">
          <a:extLst>
            <a:ext uri="{FF2B5EF4-FFF2-40B4-BE49-F238E27FC236}">
              <a16:creationId xmlns:a16="http://schemas.microsoft.com/office/drawing/2014/main" id="{7F3C73BC-5E33-42EC-A678-65FAC47B9E1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58" name="Text Box 15">
          <a:extLst>
            <a:ext uri="{FF2B5EF4-FFF2-40B4-BE49-F238E27FC236}">
              <a16:creationId xmlns:a16="http://schemas.microsoft.com/office/drawing/2014/main" id="{6B12B0EE-F3A7-463C-B4CB-5816A61EEDC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59" name="Text Box 15">
          <a:extLst>
            <a:ext uri="{FF2B5EF4-FFF2-40B4-BE49-F238E27FC236}">
              <a16:creationId xmlns:a16="http://schemas.microsoft.com/office/drawing/2014/main" id="{BCE2C8BB-BCF3-4B07-842D-9555470CB84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0" name="Text Box 15">
          <a:extLst>
            <a:ext uri="{FF2B5EF4-FFF2-40B4-BE49-F238E27FC236}">
              <a16:creationId xmlns:a16="http://schemas.microsoft.com/office/drawing/2014/main" id="{57F77DC6-356B-4351-83C4-08EA43CF3B00}"/>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1" name="Text Box 15">
          <a:extLst>
            <a:ext uri="{FF2B5EF4-FFF2-40B4-BE49-F238E27FC236}">
              <a16:creationId xmlns:a16="http://schemas.microsoft.com/office/drawing/2014/main" id="{92F6D912-73FB-40F8-A4CE-CA9AACAA199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2" name="Text Box 15">
          <a:extLst>
            <a:ext uri="{FF2B5EF4-FFF2-40B4-BE49-F238E27FC236}">
              <a16:creationId xmlns:a16="http://schemas.microsoft.com/office/drawing/2014/main" id="{19487EB3-3877-45D0-8911-A6945BD395FA}"/>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3" name="Text Box 15">
          <a:extLst>
            <a:ext uri="{FF2B5EF4-FFF2-40B4-BE49-F238E27FC236}">
              <a16:creationId xmlns:a16="http://schemas.microsoft.com/office/drawing/2014/main" id="{5EF1796B-65C1-47AB-AF9E-23313F800A21}"/>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5464" name="Text Box 15">
          <a:extLst>
            <a:ext uri="{FF2B5EF4-FFF2-40B4-BE49-F238E27FC236}">
              <a16:creationId xmlns:a16="http://schemas.microsoft.com/office/drawing/2014/main" id="{833DE0E1-6D3E-42D5-9944-20BB124AA077}"/>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5" name="Text Box 15">
          <a:extLst>
            <a:ext uri="{FF2B5EF4-FFF2-40B4-BE49-F238E27FC236}">
              <a16:creationId xmlns:a16="http://schemas.microsoft.com/office/drawing/2014/main" id="{5DF3A2ED-DA05-45F1-ABC3-25DA4B8EE39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6" name="Text Box 15">
          <a:extLst>
            <a:ext uri="{FF2B5EF4-FFF2-40B4-BE49-F238E27FC236}">
              <a16:creationId xmlns:a16="http://schemas.microsoft.com/office/drawing/2014/main" id="{979372E0-3F3B-4C1D-A434-883E9717B12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7" name="Text Box 15">
          <a:extLst>
            <a:ext uri="{FF2B5EF4-FFF2-40B4-BE49-F238E27FC236}">
              <a16:creationId xmlns:a16="http://schemas.microsoft.com/office/drawing/2014/main" id="{A25894AE-135B-493F-AC3E-E843D3F3DC3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8" name="Text Box 15">
          <a:extLst>
            <a:ext uri="{FF2B5EF4-FFF2-40B4-BE49-F238E27FC236}">
              <a16:creationId xmlns:a16="http://schemas.microsoft.com/office/drawing/2014/main" id="{6CFA65F3-CCB8-4E4E-89E7-3B613A8701E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69" name="Text Box 15">
          <a:extLst>
            <a:ext uri="{FF2B5EF4-FFF2-40B4-BE49-F238E27FC236}">
              <a16:creationId xmlns:a16="http://schemas.microsoft.com/office/drawing/2014/main" id="{60E1CD65-3F08-449E-8E2F-3AC79193BD2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70" name="Text Box 15">
          <a:extLst>
            <a:ext uri="{FF2B5EF4-FFF2-40B4-BE49-F238E27FC236}">
              <a16:creationId xmlns:a16="http://schemas.microsoft.com/office/drawing/2014/main" id="{20550430-691E-4624-A5B2-E467EFBEED5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71" name="Text Box 15">
          <a:extLst>
            <a:ext uri="{FF2B5EF4-FFF2-40B4-BE49-F238E27FC236}">
              <a16:creationId xmlns:a16="http://schemas.microsoft.com/office/drawing/2014/main" id="{35071D8C-F048-40F0-9E50-9FE9727B76D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72" name="Text Box 15">
          <a:extLst>
            <a:ext uri="{FF2B5EF4-FFF2-40B4-BE49-F238E27FC236}">
              <a16:creationId xmlns:a16="http://schemas.microsoft.com/office/drawing/2014/main" id="{BE276323-9B26-4CCA-8ADE-685DE05EE77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3" name="Text Box 15">
          <a:extLst>
            <a:ext uri="{FF2B5EF4-FFF2-40B4-BE49-F238E27FC236}">
              <a16:creationId xmlns:a16="http://schemas.microsoft.com/office/drawing/2014/main" id="{34CA3A15-3AB0-4851-BD1C-458C5286B93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4" name="Text Box 15">
          <a:extLst>
            <a:ext uri="{FF2B5EF4-FFF2-40B4-BE49-F238E27FC236}">
              <a16:creationId xmlns:a16="http://schemas.microsoft.com/office/drawing/2014/main" id="{816D4EE3-65C0-4F74-8667-085BBF632D8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5" name="Text Box 15">
          <a:extLst>
            <a:ext uri="{FF2B5EF4-FFF2-40B4-BE49-F238E27FC236}">
              <a16:creationId xmlns:a16="http://schemas.microsoft.com/office/drawing/2014/main" id="{6CE7AF69-6C05-4178-9330-D47395D97E3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6" name="Text Box 15">
          <a:extLst>
            <a:ext uri="{FF2B5EF4-FFF2-40B4-BE49-F238E27FC236}">
              <a16:creationId xmlns:a16="http://schemas.microsoft.com/office/drawing/2014/main" id="{8F53776D-CCBA-4345-A8B1-E67922CC229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7" name="Text Box 15">
          <a:extLst>
            <a:ext uri="{FF2B5EF4-FFF2-40B4-BE49-F238E27FC236}">
              <a16:creationId xmlns:a16="http://schemas.microsoft.com/office/drawing/2014/main" id="{9404659D-ED24-4337-AFC6-20BA3F668A8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8" name="Text Box 15">
          <a:extLst>
            <a:ext uri="{FF2B5EF4-FFF2-40B4-BE49-F238E27FC236}">
              <a16:creationId xmlns:a16="http://schemas.microsoft.com/office/drawing/2014/main" id="{CF8291FF-D3D1-4535-880D-592C1DA24DF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79" name="Text Box 15">
          <a:extLst>
            <a:ext uri="{FF2B5EF4-FFF2-40B4-BE49-F238E27FC236}">
              <a16:creationId xmlns:a16="http://schemas.microsoft.com/office/drawing/2014/main" id="{2DE7F0E1-647A-45BD-96E1-D5DFACF7354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80" name="Text Box 15">
          <a:extLst>
            <a:ext uri="{FF2B5EF4-FFF2-40B4-BE49-F238E27FC236}">
              <a16:creationId xmlns:a16="http://schemas.microsoft.com/office/drawing/2014/main" id="{DC4068C1-0E81-4794-93E1-FACC833FB6E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1" name="Text Box 15">
          <a:extLst>
            <a:ext uri="{FF2B5EF4-FFF2-40B4-BE49-F238E27FC236}">
              <a16:creationId xmlns:a16="http://schemas.microsoft.com/office/drawing/2014/main" id="{10940CD3-B91D-4614-B379-1946572806E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2" name="Text Box 15">
          <a:extLst>
            <a:ext uri="{FF2B5EF4-FFF2-40B4-BE49-F238E27FC236}">
              <a16:creationId xmlns:a16="http://schemas.microsoft.com/office/drawing/2014/main" id="{3E8AF6F9-A4C0-434E-B7E7-F4B46782AE7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3" name="Text Box 15">
          <a:extLst>
            <a:ext uri="{FF2B5EF4-FFF2-40B4-BE49-F238E27FC236}">
              <a16:creationId xmlns:a16="http://schemas.microsoft.com/office/drawing/2014/main" id="{3F0100BF-4A3C-4FB5-B413-3AB0DA4C691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4" name="Text Box 15">
          <a:extLst>
            <a:ext uri="{FF2B5EF4-FFF2-40B4-BE49-F238E27FC236}">
              <a16:creationId xmlns:a16="http://schemas.microsoft.com/office/drawing/2014/main" id="{F2DA30A3-6C83-4CE4-A9C6-8029BBF050B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5" name="Text Box 15">
          <a:extLst>
            <a:ext uri="{FF2B5EF4-FFF2-40B4-BE49-F238E27FC236}">
              <a16:creationId xmlns:a16="http://schemas.microsoft.com/office/drawing/2014/main" id="{DB1063AC-F937-4FE3-A8A4-B1334FA6AAD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6" name="Text Box 15">
          <a:extLst>
            <a:ext uri="{FF2B5EF4-FFF2-40B4-BE49-F238E27FC236}">
              <a16:creationId xmlns:a16="http://schemas.microsoft.com/office/drawing/2014/main" id="{02FF8B40-51A0-4568-BA7D-255C140DF72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7" name="Text Box 15">
          <a:extLst>
            <a:ext uri="{FF2B5EF4-FFF2-40B4-BE49-F238E27FC236}">
              <a16:creationId xmlns:a16="http://schemas.microsoft.com/office/drawing/2014/main" id="{26A83087-1DAE-428E-9B93-971E6FCE6BD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88" name="Text Box 15">
          <a:extLst>
            <a:ext uri="{FF2B5EF4-FFF2-40B4-BE49-F238E27FC236}">
              <a16:creationId xmlns:a16="http://schemas.microsoft.com/office/drawing/2014/main" id="{0AD11CBF-EF7D-417E-A01B-6E694F77C12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89" name="Text Box 15">
          <a:extLst>
            <a:ext uri="{FF2B5EF4-FFF2-40B4-BE49-F238E27FC236}">
              <a16:creationId xmlns:a16="http://schemas.microsoft.com/office/drawing/2014/main" id="{4A2810A2-D5A5-4CD6-85D0-EB4E0D75DFC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0" name="Text Box 15">
          <a:extLst>
            <a:ext uri="{FF2B5EF4-FFF2-40B4-BE49-F238E27FC236}">
              <a16:creationId xmlns:a16="http://schemas.microsoft.com/office/drawing/2014/main" id="{8F81F10E-B1E7-43B6-AFB1-0AF38ABF492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1" name="Text Box 15">
          <a:extLst>
            <a:ext uri="{FF2B5EF4-FFF2-40B4-BE49-F238E27FC236}">
              <a16:creationId xmlns:a16="http://schemas.microsoft.com/office/drawing/2014/main" id="{1F725EA7-3A25-4583-83DC-E9CA5C450AF6}"/>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2" name="Text Box 15">
          <a:extLst>
            <a:ext uri="{FF2B5EF4-FFF2-40B4-BE49-F238E27FC236}">
              <a16:creationId xmlns:a16="http://schemas.microsoft.com/office/drawing/2014/main" id="{F40D6F60-706A-45C9-90D1-4581B502751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3" name="Text Box 15">
          <a:extLst>
            <a:ext uri="{FF2B5EF4-FFF2-40B4-BE49-F238E27FC236}">
              <a16:creationId xmlns:a16="http://schemas.microsoft.com/office/drawing/2014/main" id="{760A98FB-054E-4A77-8B69-D2C3437F495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4" name="Text Box 15">
          <a:extLst>
            <a:ext uri="{FF2B5EF4-FFF2-40B4-BE49-F238E27FC236}">
              <a16:creationId xmlns:a16="http://schemas.microsoft.com/office/drawing/2014/main" id="{E6A318F9-E1D9-4BE1-BA24-1E9E15B79F6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5" name="Text Box 15">
          <a:extLst>
            <a:ext uri="{FF2B5EF4-FFF2-40B4-BE49-F238E27FC236}">
              <a16:creationId xmlns:a16="http://schemas.microsoft.com/office/drawing/2014/main" id="{8DB2691E-E542-4E8D-B6E5-6BDAFBA128F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496" name="Text Box 15">
          <a:extLst>
            <a:ext uri="{FF2B5EF4-FFF2-40B4-BE49-F238E27FC236}">
              <a16:creationId xmlns:a16="http://schemas.microsoft.com/office/drawing/2014/main" id="{9091D9FD-1316-4E03-91B3-FF1616DE500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97" name="Text Box 15">
          <a:extLst>
            <a:ext uri="{FF2B5EF4-FFF2-40B4-BE49-F238E27FC236}">
              <a16:creationId xmlns:a16="http://schemas.microsoft.com/office/drawing/2014/main" id="{2D4F7E21-BB2A-4DC5-857A-D38918A5DBC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98" name="Text Box 15">
          <a:extLst>
            <a:ext uri="{FF2B5EF4-FFF2-40B4-BE49-F238E27FC236}">
              <a16:creationId xmlns:a16="http://schemas.microsoft.com/office/drawing/2014/main" id="{ACBDD8BB-6530-40B5-A1B0-6B3CC8B6F37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499" name="Text Box 15">
          <a:extLst>
            <a:ext uri="{FF2B5EF4-FFF2-40B4-BE49-F238E27FC236}">
              <a16:creationId xmlns:a16="http://schemas.microsoft.com/office/drawing/2014/main" id="{B38645A8-0E73-470A-A1CC-FE437E1363E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0" name="Text Box 15">
          <a:extLst>
            <a:ext uri="{FF2B5EF4-FFF2-40B4-BE49-F238E27FC236}">
              <a16:creationId xmlns:a16="http://schemas.microsoft.com/office/drawing/2014/main" id="{CD96A194-2F77-487E-823D-1D2E621DA32F}"/>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1" name="Text Box 15">
          <a:extLst>
            <a:ext uri="{FF2B5EF4-FFF2-40B4-BE49-F238E27FC236}">
              <a16:creationId xmlns:a16="http://schemas.microsoft.com/office/drawing/2014/main" id="{3D0951FE-1A96-4999-BBBE-8B5E5DD10D9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2" name="Text Box 15">
          <a:extLst>
            <a:ext uri="{FF2B5EF4-FFF2-40B4-BE49-F238E27FC236}">
              <a16:creationId xmlns:a16="http://schemas.microsoft.com/office/drawing/2014/main" id="{A0772E3F-0946-4110-81EE-94D3A16D1D93}"/>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3" name="Text Box 15">
          <a:extLst>
            <a:ext uri="{FF2B5EF4-FFF2-40B4-BE49-F238E27FC236}">
              <a16:creationId xmlns:a16="http://schemas.microsoft.com/office/drawing/2014/main" id="{44C1EB34-416E-42FF-8B85-B083E775989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04" name="Text Box 15">
          <a:extLst>
            <a:ext uri="{FF2B5EF4-FFF2-40B4-BE49-F238E27FC236}">
              <a16:creationId xmlns:a16="http://schemas.microsoft.com/office/drawing/2014/main" id="{87B51079-6D24-481D-91D0-A7331EE4FB2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5" name="Text Box 15">
          <a:extLst>
            <a:ext uri="{FF2B5EF4-FFF2-40B4-BE49-F238E27FC236}">
              <a16:creationId xmlns:a16="http://schemas.microsoft.com/office/drawing/2014/main" id="{61876F57-351D-420D-8AD5-6196A9384AE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6" name="Text Box 15">
          <a:extLst>
            <a:ext uri="{FF2B5EF4-FFF2-40B4-BE49-F238E27FC236}">
              <a16:creationId xmlns:a16="http://schemas.microsoft.com/office/drawing/2014/main" id="{E9098CE0-C9E4-4965-85BA-13970F7DE85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7" name="Text Box 15">
          <a:extLst>
            <a:ext uri="{FF2B5EF4-FFF2-40B4-BE49-F238E27FC236}">
              <a16:creationId xmlns:a16="http://schemas.microsoft.com/office/drawing/2014/main" id="{F87090D3-1911-4105-AFF7-DE532DC72A0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8" name="Text Box 15">
          <a:extLst>
            <a:ext uri="{FF2B5EF4-FFF2-40B4-BE49-F238E27FC236}">
              <a16:creationId xmlns:a16="http://schemas.microsoft.com/office/drawing/2014/main" id="{8AFDDA27-FE94-4C35-81B2-3299A60DD01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09" name="Text Box 15">
          <a:extLst>
            <a:ext uri="{FF2B5EF4-FFF2-40B4-BE49-F238E27FC236}">
              <a16:creationId xmlns:a16="http://schemas.microsoft.com/office/drawing/2014/main" id="{55A1F94B-1EDA-4815-8EAF-6C7247882E4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10" name="Text Box 15">
          <a:extLst>
            <a:ext uri="{FF2B5EF4-FFF2-40B4-BE49-F238E27FC236}">
              <a16:creationId xmlns:a16="http://schemas.microsoft.com/office/drawing/2014/main" id="{B2A2E740-8440-438E-AFEB-C429A152C37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11" name="Text Box 15">
          <a:extLst>
            <a:ext uri="{FF2B5EF4-FFF2-40B4-BE49-F238E27FC236}">
              <a16:creationId xmlns:a16="http://schemas.microsoft.com/office/drawing/2014/main" id="{2B06F7CF-843C-48DF-9FAB-446BA3D0642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12" name="Text Box 15">
          <a:extLst>
            <a:ext uri="{FF2B5EF4-FFF2-40B4-BE49-F238E27FC236}">
              <a16:creationId xmlns:a16="http://schemas.microsoft.com/office/drawing/2014/main" id="{2CB9BF2D-F93D-4BFA-9491-0C75DE6028A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3" name="Text Box 15">
          <a:extLst>
            <a:ext uri="{FF2B5EF4-FFF2-40B4-BE49-F238E27FC236}">
              <a16:creationId xmlns:a16="http://schemas.microsoft.com/office/drawing/2014/main" id="{FB387DEC-ED19-4971-B238-1A11D6319DF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4" name="Text Box 15">
          <a:extLst>
            <a:ext uri="{FF2B5EF4-FFF2-40B4-BE49-F238E27FC236}">
              <a16:creationId xmlns:a16="http://schemas.microsoft.com/office/drawing/2014/main" id="{FE019238-9A10-416A-9042-CF693930499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5" name="Text Box 15">
          <a:extLst>
            <a:ext uri="{FF2B5EF4-FFF2-40B4-BE49-F238E27FC236}">
              <a16:creationId xmlns:a16="http://schemas.microsoft.com/office/drawing/2014/main" id="{B3C9BC78-1834-4D9F-87AB-2619F9681CE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6" name="Text Box 15">
          <a:extLst>
            <a:ext uri="{FF2B5EF4-FFF2-40B4-BE49-F238E27FC236}">
              <a16:creationId xmlns:a16="http://schemas.microsoft.com/office/drawing/2014/main" id="{BFE256F4-CAB4-4988-AD8D-F7585FBAD1C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7" name="Text Box 15">
          <a:extLst>
            <a:ext uri="{FF2B5EF4-FFF2-40B4-BE49-F238E27FC236}">
              <a16:creationId xmlns:a16="http://schemas.microsoft.com/office/drawing/2014/main" id="{664908D3-884D-4041-A213-4FACAE6143C4}"/>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8" name="Text Box 15">
          <a:extLst>
            <a:ext uri="{FF2B5EF4-FFF2-40B4-BE49-F238E27FC236}">
              <a16:creationId xmlns:a16="http://schemas.microsoft.com/office/drawing/2014/main" id="{7DA59114-51E5-410D-8C84-1081311F2E0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19" name="Text Box 15">
          <a:extLst>
            <a:ext uri="{FF2B5EF4-FFF2-40B4-BE49-F238E27FC236}">
              <a16:creationId xmlns:a16="http://schemas.microsoft.com/office/drawing/2014/main" id="{7F3DACBD-9A88-4E6F-A1EF-085AF631282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5520" name="Text Box 15">
          <a:extLst>
            <a:ext uri="{FF2B5EF4-FFF2-40B4-BE49-F238E27FC236}">
              <a16:creationId xmlns:a16="http://schemas.microsoft.com/office/drawing/2014/main" id="{9F00D5AF-A174-407C-947B-6A7BDE5CF37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1" name="Text Box 15">
          <a:extLst>
            <a:ext uri="{FF2B5EF4-FFF2-40B4-BE49-F238E27FC236}">
              <a16:creationId xmlns:a16="http://schemas.microsoft.com/office/drawing/2014/main" id="{3293E4B9-B490-4AC1-8556-E1F9DCC1AD1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2" name="Text Box 15">
          <a:extLst>
            <a:ext uri="{FF2B5EF4-FFF2-40B4-BE49-F238E27FC236}">
              <a16:creationId xmlns:a16="http://schemas.microsoft.com/office/drawing/2014/main" id="{3B404D33-478E-408F-864D-2CE0495015E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3" name="Text Box 15">
          <a:extLst>
            <a:ext uri="{FF2B5EF4-FFF2-40B4-BE49-F238E27FC236}">
              <a16:creationId xmlns:a16="http://schemas.microsoft.com/office/drawing/2014/main" id="{74D144A1-7A4C-415B-8D47-B8FA5772023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4" name="Text Box 15">
          <a:extLst>
            <a:ext uri="{FF2B5EF4-FFF2-40B4-BE49-F238E27FC236}">
              <a16:creationId xmlns:a16="http://schemas.microsoft.com/office/drawing/2014/main" id="{3D0C30FB-F87C-4CCF-B3BF-813D52F83F3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5" name="Text Box 15">
          <a:extLst>
            <a:ext uri="{FF2B5EF4-FFF2-40B4-BE49-F238E27FC236}">
              <a16:creationId xmlns:a16="http://schemas.microsoft.com/office/drawing/2014/main" id="{FF69DA3E-041C-482A-93F9-3035505B313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6" name="Text Box 15">
          <a:extLst>
            <a:ext uri="{FF2B5EF4-FFF2-40B4-BE49-F238E27FC236}">
              <a16:creationId xmlns:a16="http://schemas.microsoft.com/office/drawing/2014/main" id="{3ABA20E4-6AA7-4FCB-8C6D-755D0996AF7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5527" name="Text Box 15">
          <a:extLst>
            <a:ext uri="{FF2B5EF4-FFF2-40B4-BE49-F238E27FC236}">
              <a16:creationId xmlns:a16="http://schemas.microsoft.com/office/drawing/2014/main" id="{DED3F131-44E5-4E52-ABBA-482F9376EA9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28" name="Text Box 15">
          <a:extLst>
            <a:ext uri="{FF2B5EF4-FFF2-40B4-BE49-F238E27FC236}">
              <a16:creationId xmlns:a16="http://schemas.microsoft.com/office/drawing/2014/main" id="{B7D2B7CD-FD4C-41DF-9AAC-5B3F2DFBCCC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29" name="Text Box 15">
          <a:extLst>
            <a:ext uri="{FF2B5EF4-FFF2-40B4-BE49-F238E27FC236}">
              <a16:creationId xmlns:a16="http://schemas.microsoft.com/office/drawing/2014/main" id="{2E3738DA-E875-4EF4-916E-FE6FCDFEC83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0" name="Text Box 15">
          <a:extLst>
            <a:ext uri="{FF2B5EF4-FFF2-40B4-BE49-F238E27FC236}">
              <a16:creationId xmlns:a16="http://schemas.microsoft.com/office/drawing/2014/main" id="{DC736746-366D-4347-89C9-E3771234D40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1" name="Text Box 15">
          <a:extLst>
            <a:ext uri="{FF2B5EF4-FFF2-40B4-BE49-F238E27FC236}">
              <a16:creationId xmlns:a16="http://schemas.microsoft.com/office/drawing/2014/main" id="{37743450-667E-42F3-9053-8397792175C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2" name="Text Box 15">
          <a:extLst>
            <a:ext uri="{FF2B5EF4-FFF2-40B4-BE49-F238E27FC236}">
              <a16:creationId xmlns:a16="http://schemas.microsoft.com/office/drawing/2014/main" id="{8D5951C4-AA51-4511-9A4D-1296C3A5879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3" name="Text Box 15">
          <a:extLst>
            <a:ext uri="{FF2B5EF4-FFF2-40B4-BE49-F238E27FC236}">
              <a16:creationId xmlns:a16="http://schemas.microsoft.com/office/drawing/2014/main" id="{E8849019-7A07-4168-95F2-20AF1032CFC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4" name="Text Box 15">
          <a:extLst>
            <a:ext uri="{FF2B5EF4-FFF2-40B4-BE49-F238E27FC236}">
              <a16:creationId xmlns:a16="http://schemas.microsoft.com/office/drawing/2014/main" id="{1F7C8BDC-1913-4540-A0A0-AD48541AE84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35" name="Text Box 15">
          <a:extLst>
            <a:ext uri="{FF2B5EF4-FFF2-40B4-BE49-F238E27FC236}">
              <a16:creationId xmlns:a16="http://schemas.microsoft.com/office/drawing/2014/main" id="{5FC28896-CB9D-4AC5-8B18-A8161A431B2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36" name="Text Box 15">
          <a:extLst>
            <a:ext uri="{FF2B5EF4-FFF2-40B4-BE49-F238E27FC236}">
              <a16:creationId xmlns:a16="http://schemas.microsoft.com/office/drawing/2014/main" id="{329F6172-B547-4E76-BFA1-544A397A73B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37" name="Text Box 15">
          <a:extLst>
            <a:ext uri="{FF2B5EF4-FFF2-40B4-BE49-F238E27FC236}">
              <a16:creationId xmlns:a16="http://schemas.microsoft.com/office/drawing/2014/main" id="{244B8AB7-0FA6-427E-8365-59107B9FA80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38" name="Text Box 15">
          <a:extLst>
            <a:ext uri="{FF2B5EF4-FFF2-40B4-BE49-F238E27FC236}">
              <a16:creationId xmlns:a16="http://schemas.microsoft.com/office/drawing/2014/main" id="{E89936DD-D52E-4949-BA3C-BB2A6A9C5BD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39" name="Text Box 15">
          <a:extLst>
            <a:ext uri="{FF2B5EF4-FFF2-40B4-BE49-F238E27FC236}">
              <a16:creationId xmlns:a16="http://schemas.microsoft.com/office/drawing/2014/main" id="{390EE917-EDE8-48DD-AE8E-2BA76897181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40" name="Text Box 15">
          <a:extLst>
            <a:ext uri="{FF2B5EF4-FFF2-40B4-BE49-F238E27FC236}">
              <a16:creationId xmlns:a16="http://schemas.microsoft.com/office/drawing/2014/main" id="{FB6A54F3-7031-4BD1-AAAA-A2CA1F0D11E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41" name="Text Box 15">
          <a:extLst>
            <a:ext uri="{FF2B5EF4-FFF2-40B4-BE49-F238E27FC236}">
              <a16:creationId xmlns:a16="http://schemas.microsoft.com/office/drawing/2014/main" id="{BAB037DD-D231-4879-9109-7CAD8D4E0C9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42" name="Text Box 15">
          <a:extLst>
            <a:ext uri="{FF2B5EF4-FFF2-40B4-BE49-F238E27FC236}">
              <a16:creationId xmlns:a16="http://schemas.microsoft.com/office/drawing/2014/main" id="{84F23992-1317-4810-A7DC-115E37EEAB6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43" name="Text Box 15">
          <a:extLst>
            <a:ext uri="{FF2B5EF4-FFF2-40B4-BE49-F238E27FC236}">
              <a16:creationId xmlns:a16="http://schemas.microsoft.com/office/drawing/2014/main" id="{07806AD9-6A01-40CA-B1E7-4DF6604E9A5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4" name="Text Box 15">
          <a:extLst>
            <a:ext uri="{FF2B5EF4-FFF2-40B4-BE49-F238E27FC236}">
              <a16:creationId xmlns:a16="http://schemas.microsoft.com/office/drawing/2014/main" id="{46C425BB-F419-4CDF-8744-850740BF328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5" name="Text Box 15">
          <a:extLst>
            <a:ext uri="{FF2B5EF4-FFF2-40B4-BE49-F238E27FC236}">
              <a16:creationId xmlns:a16="http://schemas.microsoft.com/office/drawing/2014/main" id="{FF5D95D8-65D7-48D7-B91C-2AFB7330B882}"/>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6" name="Text Box 15">
          <a:extLst>
            <a:ext uri="{FF2B5EF4-FFF2-40B4-BE49-F238E27FC236}">
              <a16:creationId xmlns:a16="http://schemas.microsoft.com/office/drawing/2014/main" id="{73B69D6D-AFA8-4349-9F73-8A489915779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7" name="Text Box 15">
          <a:extLst>
            <a:ext uri="{FF2B5EF4-FFF2-40B4-BE49-F238E27FC236}">
              <a16:creationId xmlns:a16="http://schemas.microsoft.com/office/drawing/2014/main" id="{632962C5-3339-4E0C-9994-052595DB8F5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8" name="Text Box 15">
          <a:extLst>
            <a:ext uri="{FF2B5EF4-FFF2-40B4-BE49-F238E27FC236}">
              <a16:creationId xmlns:a16="http://schemas.microsoft.com/office/drawing/2014/main" id="{CD53ED4C-9BC4-4AE5-84D6-9F01EBDA897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49" name="Text Box 15">
          <a:extLst>
            <a:ext uri="{FF2B5EF4-FFF2-40B4-BE49-F238E27FC236}">
              <a16:creationId xmlns:a16="http://schemas.microsoft.com/office/drawing/2014/main" id="{E05ADD87-5898-4D26-BFA5-B0CAB744C80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50" name="Text Box 15">
          <a:extLst>
            <a:ext uri="{FF2B5EF4-FFF2-40B4-BE49-F238E27FC236}">
              <a16:creationId xmlns:a16="http://schemas.microsoft.com/office/drawing/2014/main" id="{BF15430B-8ED4-4771-816E-27E97A69D9E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51" name="Text Box 15">
          <a:extLst>
            <a:ext uri="{FF2B5EF4-FFF2-40B4-BE49-F238E27FC236}">
              <a16:creationId xmlns:a16="http://schemas.microsoft.com/office/drawing/2014/main" id="{57DFEE6E-2B9F-4600-AE42-E8641832749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2" name="Text Box 15">
          <a:extLst>
            <a:ext uri="{FF2B5EF4-FFF2-40B4-BE49-F238E27FC236}">
              <a16:creationId xmlns:a16="http://schemas.microsoft.com/office/drawing/2014/main" id="{EFC58C3C-D503-4F80-AFAE-F53212271DE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3" name="Text Box 15">
          <a:extLst>
            <a:ext uri="{FF2B5EF4-FFF2-40B4-BE49-F238E27FC236}">
              <a16:creationId xmlns:a16="http://schemas.microsoft.com/office/drawing/2014/main" id="{A359ECE0-AFB1-4E30-9F24-E5195002A4C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4" name="Text Box 15">
          <a:extLst>
            <a:ext uri="{FF2B5EF4-FFF2-40B4-BE49-F238E27FC236}">
              <a16:creationId xmlns:a16="http://schemas.microsoft.com/office/drawing/2014/main" id="{9623015A-E533-4C08-A3F3-E2AA45D0F5A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5" name="Text Box 15">
          <a:extLst>
            <a:ext uri="{FF2B5EF4-FFF2-40B4-BE49-F238E27FC236}">
              <a16:creationId xmlns:a16="http://schemas.microsoft.com/office/drawing/2014/main" id="{F2D9734C-B506-46AD-9342-382FBA1741E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6" name="Text Box 15">
          <a:extLst>
            <a:ext uri="{FF2B5EF4-FFF2-40B4-BE49-F238E27FC236}">
              <a16:creationId xmlns:a16="http://schemas.microsoft.com/office/drawing/2014/main" id="{B689BD75-F6F6-48E9-9FC1-1738B82BA6A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7" name="Text Box 15">
          <a:extLst>
            <a:ext uri="{FF2B5EF4-FFF2-40B4-BE49-F238E27FC236}">
              <a16:creationId xmlns:a16="http://schemas.microsoft.com/office/drawing/2014/main" id="{BA3D9239-CF4A-4465-9F6F-591307E3CC9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8" name="Text Box 15">
          <a:extLst>
            <a:ext uri="{FF2B5EF4-FFF2-40B4-BE49-F238E27FC236}">
              <a16:creationId xmlns:a16="http://schemas.microsoft.com/office/drawing/2014/main" id="{34BB0533-A85A-4AAC-86B1-95B6FE012CD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559" name="Text Box 15">
          <a:extLst>
            <a:ext uri="{FF2B5EF4-FFF2-40B4-BE49-F238E27FC236}">
              <a16:creationId xmlns:a16="http://schemas.microsoft.com/office/drawing/2014/main" id="{1094E5D2-1C6C-4E36-95D7-1E960D8C686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0" name="Text Box 15">
          <a:extLst>
            <a:ext uri="{FF2B5EF4-FFF2-40B4-BE49-F238E27FC236}">
              <a16:creationId xmlns:a16="http://schemas.microsoft.com/office/drawing/2014/main" id="{E73B4AB7-8A15-44DD-BDEB-69E6B685CBF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1" name="Text Box 15">
          <a:extLst>
            <a:ext uri="{FF2B5EF4-FFF2-40B4-BE49-F238E27FC236}">
              <a16:creationId xmlns:a16="http://schemas.microsoft.com/office/drawing/2014/main" id="{B7781FB3-2009-45B8-B6D5-204DE7AFA20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2" name="Text Box 15">
          <a:extLst>
            <a:ext uri="{FF2B5EF4-FFF2-40B4-BE49-F238E27FC236}">
              <a16:creationId xmlns:a16="http://schemas.microsoft.com/office/drawing/2014/main" id="{556D1303-F827-4FAE-BB0D-1624A78325D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3" name="Text Box 15">
          <a:extLst>
            <a:ext uri="{FF2B5EF4-FFF2-40B4-BE49-F238E27FC236}">
              <a16:creationId xmlns:a16="http://schemas.microsoft.com/office/drawing/2014/main" id="{0AFB2493-397F-4EB4-9FB7-A266AA11D1C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4" name="Text Box 15">
          <a:extLst>
            <a:ext uri="{FF2B5EF4-FFF2-40B4-BE49-F238E27FC236}">
              <a16:creationId xmlns:a16="http://schemas.microsoft.com/office/drawing/2014/main" id="{BD49F0DA-C77A-4D3C-9CF2-BDEC41A728B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5" name="Text Box 15">
          <a:extLst>
            <a:ext uri="{FF2B5EF4-FFF2-40B4-BE49-F238E27FC236}">
              <a16:creationId xmlns:a16="http://schemas.microsoft.com/office/drawing/2014/main" id="{142A27D1-0647-4F8E-985B-1D986928148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6" name="Text Box 15">
          <a:extLst>
            <a:ext uri="{FF2B5EF4-FFF2-40B4-BE49-F238E27FC236}">
              <a16:creationId xmlns:a16="http://schemas.microsoft.com/office/drawing/2014/main" id="{C04891EA-D75B-40EB-9A3E-6AE72816EFD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67" name="Text Box 15">
          <a:extLst>
            <a:ext uri="{FF2B5EF4-FFF2-40B4-BE49-F238E27FC236}">
              <a16:creationId xmlns:a16="http://schemas.microsoft.com/office/drawing/2014/main" id="{A0B0073C-E79E-41AF-A592-B360E65E786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68" name="Text Box 15">
          <a:extLst>
            <a:ext uri="{FF2B5EF4-FFF2-40B4-BE49-F238E27FC236}">
              <a16:creationId xmlns:a16="http://schemas.microsoft.com/office/drawing/2014/main" id="{71EE129D-E96C-420C-92C2-3F9BCA4632E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69" name="Text Box 15">
          <a:extLst>
            <a:ext uri="{FF2B5EF4-FFF2-40B4-BE49-F238E27FC236}">
              <a16:creationId xmlns:a16="http://schemas.microsoft.com/office/drawing/2014/main" id="{8333ABE1-26A0-47F8-8114-7107789228F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0" name="Text Box 15">
          <a:extLst>
            <a:ext uri="{FF2B5EF4-FFF2-40B4-BE49-F238E27FC236}">
              <a16:creationId xmlns:a16="http://schemas.microsoft.com/office/drawing/2014/main" id="{71D93AAF-5BC6-474C-86D3-0246A7BB402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1" name="Text Box 15">
          <a:extLst>
            <a:ext uri="{FF2B5EF4-FFF2-40B4-BE49-F238E27FC236}">
              <a16:creationId xmlns:a16="http://schemas.microsoft.com/office/drawing/2014/main" id="{E9AB655B-14B4-4721-9F43-313AF9FBFD8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2" name="Text Box 15">
          <a:extLst>
            <a:ext uri="{FF2B5EF4-FFF2-40B4-BE49-F238E27FC236}">
              <a16:creationId xmlns:a16="http://schemas.microsoft.com/office/drawing/2014/main" id="{8A0004C4-B44E-4B1F-B333-D0D2A472646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3" name="Text Box 15">
          <a:extLst>
            <a:ext uri="{FF2B5EF4-FFF2-40B4-BE49-F238E27FC236}">
              <a16:creationId xmlns:a16="http://schemas.microsoft.com/office/drawing/2014/main" id="{D9A3EFA4-553B-465A-929C-957AE30ADE4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4" name="Text Box 15">
          <a:extLst>
            <a:ext uri="{FF2B5EF4-FFF2-40B4-BE49-F238E27FC236}">
              <a16:creationId xmlns:a16="http://schemas.microsoft.com/office/drawing/2014/main" id="{D879CEA6-2012-44E9-BC95-86E01D516E7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75" name="Text Box 15">
          <a:extLst>
            <a:ext uri="{FF2B5EF4-FFF2-40B4-BE49-F238E27FC236}">
              <a16:creationId xmlns:a16="http://schemas.microsoft.com/office/drawing/2014/main" id="{6A4F6636-F8F6-4999-82FD-31685016810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76" name="Text Box 15">
          <a:extLst>
            <a:ext uri="{FF2B5EF4-FFF2-40B4-BE49-F238E27FC236}">
              <a16:creationId xmlns:a16="http://schemas.microsoft.com/office/drawing/2014/main" id="{02F82F75-351A-4F16-9EC4-06E4F211F85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77" name="Text Box 15">
          <a:extLst>
            <a:ext uri="{FF2B5EF4-FFF2-40B4-BE49-F238E27FC236}">
              <a16:creationId xmlns:a16="http://schemas.microsoft.com/office/drawing/2014/main" id="{BD0CE7EB-0DA9-4934-AADB-38083BF2E1B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78" name="Text Box 15">
          <a:extLst>
            <a:ext uri="{FF2B5EF4-FFF2-40B4-BE49-F238E27FC236}">
              <a16:creationId xmlns:a16="http://schemas.microsoft.com/office/drawing/2014/main" id="{4A88CEC4-4AAB-4725-B56E-0AA8350F006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79" name="Text Box 15">
          <a:extLst>
            <a:ext uri="{FF2B5EF4-FFF2-40B4-BE49-F238E27FC236}">
              <a16:creationId xmlns:a16="http://schemas.microsoft.com/office/drawing/2014/main" id="{5BF22E37-8260-4B8C-8C9E-4C47658FECE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80" name="Text Box 15">
          <a:extLst>
            <a:ext uri="{FF2B5EF4-FFF2-40B4-BE49-F238E27FC236}">
              <a16:creationId xmlns:a16="http://schemas.microsoft.com/office/drawing/2014/main" id="{D3DCDD18-D54A-4F36-8B1A-755C74991D9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81" name="Text Box 15">
          <a:extLst>
            <a:ext uri="{FF2B5EF4-FFF2-40B4-BE49-F238E27FC236}">
              <a16:creationId xmlns:a16="http://schemas.microsoft.com/office/drawing/2014/main" id="{002611E5-3C45-4C6C-AFEA-CEEC9D35E0F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82" name="Text Box 15">
          <a:extLst>
            <a:ext uri="{FF2B5EF4-FFF2-40B4-BE49-F238E27FC236}">
              <a16:creationId xmlns:a16="http://schemas.microsoft.com/office/drawing/2014/main" id="{3BDA4397-3DC8-4DB2-84A4-489C5D79A78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583" name="Text Box 15">
          <a:extLst>
            <a:ext uri="{FF2B5EF4-FFF2-40B4-BE49-F238E27FC236}">
              <a16:creationId xmlns:a16="http://schemas.microsoft.com/office/drawing/2014/main" id="{5D2C84BC-B8B2-45FD-B108-B719B86D31B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4" name="Text Box 15">
          <a:extLst>
            <a:ext uri="{FF2B5EF4-FFF2-40B4-BE49-F238E27FC236}">
              <a16:creationId xmlns:a16="http://schemas.microsoft.com/office/drawing/2014/main" id="{BD4254D0-4872-458D-B258-0DD0CD8DE4E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5" name="Text Box 15">
          <a:extLst>
            <a:ext uri="{FF2B5EF4-FFF2-40B4-BE49-F238E27FC236}">
              <a16:creationId xmlns:a16="http://schemas.microsoft.com/office/drawing/2014/main" id="{BA3F84A5-DAE6-40AF-9332-4857C7310BE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6" name="Text Box 15">
          <a:extLst>
            <a:ext uri="{FF2B5EF4-FFF2-40B4-BE49-F238E27FC236}">
              <a16:creationId xmlns:a16="http://schemas.microsoft.com/office/drawing/2014/main" id="{BC060084-BB69-4649-87EC-9DC31540949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7" name="Text Box 15">
          <a:extLst>
            <a:ext uri="{FF2B5EF4-FFF2-40B4-BE49-F238E27FC236}">
              <a16:creationId xmlns:a16="http://schemas.microsoft.com/office/drawing/2014/main" id="{59C96409-0B48-46CD-B071-FE0E07AB45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8" name="Text Box 15">
          <a:extLst>
            <a:ext uri="{FF2B5EF4-FFF2-40B4-BE49-F238E27FC236}">
              <a16:creationId xmlns:a16="http://schemas.microsoft.com/office/drawing/2014/main" id="{BEBB3CED-A0C7-4495-BD5F-31F5CE641F2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89" name="Text Box 15">
          <a:extLst>
            <a:ext uri="{FF2B5EF4-FFF2-40B4-BE49-F238E27FC236}">
              <a16:creationId xmlns:a16="http://schemas.microsoft.com/office/drawing/2014/main" id="{60EEF4F6-00A3-4D37-A163-683DFFE5DC5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90" name="Text Box 15">
          <a:extLst>
            <a:ext uri="{FF2B5EF4-FFF2-40B4-BE49-F238E27FC236}">
              <a16:creationId xmlns:a16="http://schemas.microsoft.com/office/drawing/2014/main" id="{8B2B05CC-0C8A-4555-BEEE-802CA384843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591" name="Text Box 15">
          <a:extLst>
            <a:ext uri="{FF2B5EF4-FFF2-40B4-BE49-F238E27FC236}">
              <a16:creationId xmlns:a16="http://schemas.microsoft.com/office/drawing/2014/main" id="{7A84635B-B0D3-48D2-AEC0-3D9EE5B23CE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2" name="Text Box 15">
          <a:extLst>
            <a:ext uri="{FF2B5EF4-FFF2-40B4-BE49-F238E27FC236}">
              <a16:creationId xmlns:a16="http://schemas.microsoft.com/office/drawing/2014/main" id="{6C4C6615-102E-43B5-A453-D2718F967B72}"/>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3" name="Text Box 15">
          <a:extLst>
            <a:ext uri="{FF2B5EF4-FFF2-40B4-BE49-F238E27FC236}">
              <a16:creationId xmlns:a16="http://schemas.microsoft.com/office/drawing/2014/main" id="{EF921854-48F6-447C-9F42-7ACC63FD49F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4" name="Text Box 15">
          <a:extLst>
            <a:ext uri="{FF2B5EF4-FFF2-40B4-BE49-F238E27FC236}">
              <a16:creationId xmlns:a16="http://schemas.microsoft.com/office/drawing/2014/main" id="{AA94C6BA-5064-4C4E-AC48-41FF5049A2A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5" name="Text Box 15">
          <a:extLst>
            <a:ext uri="{FF2B5EF4-FFF2-40B4-BE49-F238E27FC236}">
              <a16:creationId xmlns:a16="http://schemas.microsoft.com/office/drawing/2014/main" id="{FE5DF7BA-9DF3-433E-9221-3A9FF230391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6" name="Text Box 15">
          <a:extLst>
            <a:ext uri="{FF2B5EF4-FFF2-40B4-BE49-F238E27FC236}">
              <a16:creationId xmlns:a16="http://schemas.microsoft.com/office/drawing/2014/main" id="{B507AC04-ECAA-45FB-AFD9-35FA2BF4B1D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7" name="Text Box 15">
          <a:extLst>
            <a:ext uri="{FF2B5EF4-FFF2-40B4-BE49-F238E27FC236}">
              <a16:creationId xmlns:a16="http://schemas.microsoft.com/office/drawing/2014/main" id="{BD96095C-6DBD-490A-ACF2-5C16FD679E0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8" name="Text Box 15">
          <a:extLst>
            <a:ext uri="{FF2B5EF4-FFF2-40B4-BE49-F238E27FC236}">
              <a16:creationId xmlns:a16="http://schemas.microsoft.com/office/drawing/2014/main" id="{6D71CA21-1C54-4ADB-AD47-C672511E34A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599" name="Text Box 15">
          <a:extLst>
            <a:ext uri="{FF2B5EF4-FFF2-40B4-BE49-F238E27FC236}">
              <a16:creationId xmlns:a16="http://schemas.microsoft.com/office/drawing/2014/main" id="{DD9CEE6B-00A9-48C5-9BF9-B0DF942563B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0" name="Text Box 15">
          <a:extLst>
            <a:ext uri="{FF2B5EF4-FFF2-40B4-BE49-F238E27FC236}">
              <a16:creationId xmlns:a16="http://schemas.microsoft.com/office/drawing/2014/main" id="{D5E6B06F-CAB1-4010-A073-7A8422F905F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1" name="Text Box 15">
          <a:extLst>
            <a:ext uri="{FF2B5EF4-FFF2-40B4-BE49-F238E27FC236}">
              <a16:creationId xmlns:a16="http://schemas.microsoft.com/office/drawing/2014/main" id="{170464B3-CC86-4976-B583-D5FAE6FF255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2" name="Text Box 15">
          <a:extLst>
            <a:ext uri="{FF2B5EF4-FFF2-40B4-BE49-F238E27FC236}">
              <a16:creationId xmlns:a16="http://schemas.microsoft.com/office/drawing/2014/main" id="{183D6AB8-9413-4E55-BE40-FB9596DD290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3" name="Text Box 15">
          <a:extLst>
            <a:ext uri="{FF2B5EF4-FFF2-40B4-BE49-F238E27FC236}">
              <a16:creationId xmlns:a16="http://schemas.microsoft.com/office/drawing/2014/main" id="{CF5CDF65-B04A-46EE-B269-061EBE17558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4" name="Text Box 15">
          <a:extLst>
            <a:ext uri="{FF2B5EF4-FFF2-40B4-BE49-F238E27FC236}">
              <a16:creationId xmlns:a16="http://schemas.microsoft.com/office/drawing/2014/main" id="{F735D36A-EE27-4E3B-8FFA-F4C1F9A9861C}"/>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5" name="Text Box 15">
          <a:extLst>
            <a:ext uri="{FF2B5EF4-FFF2-40B4-BE49-F238E27FC236}">
              <a16:creationId xmlns:a16="http://schemas.microsoft.com/office/drawing/2014/main" id="{D8D17EFA-3E3D-48E6-A2EA-06468424118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6" name="Text Box 15">
          <a:extLst>
            <a:ext uri="{FF2B5EF4-FFF2-40B4-BE49-F238E27FC236}">
              <a16:creationId xmlns:a16="http://schemas.microsoft.com/office/drawing/2014/main" id="{A30B1D38-5C8E-4945-8292-C9AB36B94C5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07" name="Text Box 15">
          <a:extLst>
            <a:ext uri="{FF2B5EF4-FFF2-40B4-BE49-F238E27FC236}">
              <a16:creationId xmlns:a16="http://schemas.microsoft.com/office/drawing/2014/main" id="{26BA9260-46B8-414D-8993-2425AFD0321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08" name="Text Box 15">
          <a:extLst>
            <a:ext uri="{FF2B5EF4-FFF2-40B4-BE49-F238E27FC236}">
              <a16:creationId xmlns:a16="http://schemas.microsoft.com/office/drawing/2014/main" id="{B992CEAB-A358-44F4-93A6-DFDB9BC9341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09" name="Text Box 15">
          <a:extLst>
            <a:ext uri="{FF2B5EF4-FFF2-40B4-BE49-F238E27FC236}">
              <a16:creationId xmlns:a16="http://schemas.microsoft.com/office/drawing/2014/main" id="{669947DB-D5F6-47B1-9C15-E98312385CD4}"/>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0" name="Text Box 15">
          <a:extLst>
            <a:ext uri="{FF2B5EF4-FFF2-40B4-BE49-F238E27FC236}">
              <a16:creationId xmlns:a16="http://schemas.microsoft.com/office/drawing/2014/main" id="{4C742436-A70E-4674-A521-6EF0E1FE97A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1" name="Text Box 15">
          <a:extLst>
            <a:ext uri="{FF2B5EF4-FFF2-40B4-BE49-F238E27FC236}">
              <a16:creationId xmlns:a16="http://schemas.microsoft.com/office/drawing/2014/main" id="{496B2EFD-3706-4C21-B33A-A6C9C17865F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2" name="Text Box 15">
          <a:extLst>
            <a:ext uri="{FF2B5EF4-FFF2-40B4-BE49-F238E27FC236}">
              <a16:creationId xmlns:a16="http://schemas.microsoft.com/office/drawing/2014/main" id="{58DCBA44-318C-48E1-A613-C549C1304A2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3" name="Text Box 15">
          <a:extLst>
            <a:ext uri="{FF2B5EF4-FFF2-40B4-BE49-F238E27FC236}">
              <a16:creationId xmlns:a16="http://schemas.microsoft.com/office/drawing/2014/main" id="{5D498DDA-33C3-4CBA-9723-4D9386446CB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4" name="Text Box 15">
          <a:extLst>
            <a:ext uri="{FF2B5EF4-FFF2-40B4-BE49-F238E27FC236}">
              <a16:creationId xmlns:a16="http://schemas.microsoft.com/office/drawing/2014/main" id="{46A55C48-0CAC-49F2-987F-585B0D78DC5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5615" name="Text Box 15">
          <a:extLst>
            <a:ext uri="{FF2B5EF4-FFF2-40B4-BE49-F238E27FC236}">
              <a16:creationId xmlns:a16="http://schemas.microsoft.com/office/drawing/2014/main" id="{DE826D3C-FA0E-49D7-8DF4-244257C734C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16" name="Text Box 15">
          <a:extLst>
            <a:ext uri="{FF2B5EF4-FFF2-40B4-BE49-F238E27FC236}">
              <a16:creationId xmlns:a16="http://schemas.microsoft.com/office/drawing/2014/main" id="{8B6D5C0B-77E6-4360-808F-7E93D762373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17" name="Text Box 15">
          <a:extLst>
            <a:ext uri="{FF2B5EF4-FFF2-40B4-BE49-F238E27FC236}">
              <a16:creationId xmlns:a16="http://schemas.microsoft.com/office/drawing/2014/main" id="{52036DC2-6B6C-478A-B9C8-458277DD93D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18" name="Text Box 15">
          <a:extLst>
            <a:ext uri="{FF2B5EF4-FFF2-40B4-BE49-F238E27FC236}">
              <a16:creationId xmlns:a16="http://schemas.microsoft.com/office/drawing/2014/main" id="{A6F38D37-44BD-47AD-9B18-ED1C0EA75AF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19" name="Text Box 15">
          <a:extLst>
            <a:ext uri="{FF2B5EF4-FFF2-40B4-BE49-F238E27FC236}">
              <a16:creationId xmlns:a16="http://schemas.microsoft.com/office/drawing/2014/main" id="{03874A28-18EE-489D-BDA1-D2888EB29CC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20" name="Text Box 15">
          <a:extLst>
            <a:ext uri="{FF2B5EF4-FFF2-40B4-BE49-F238E27FC236}">
              <a16:creationId xmlns:a16="http://schemas.microsoft.com/office/drawing/2014/main" id="{827D46FA-C137-4901-A597-C7642C3EFD0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21" name="Text Box 15">
          <a:extLst>
            <a:ext uri="{FF2B5EF4-FFF2-40B4-BE49-F238E27FC236}">
              <a16:creationId xmlns:a16="http://schemas.microsoft.com/office/drawing/2014/main" id="{1284EBF9-4576-403B-8124-E81AE3A224A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22" name="Text Box 15">
          <a:extLst>
            <a:ext uri="{FF2B5EF4-FFF2-40B4-BE49-F238E27FC236}">
              <a16:creationId xmlns:a16="http://schemas.microsoft.com/office/drawing/2014/main" id="{AC991577-8C7A-4C1E-9F74-4273FD332BB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5623" name="Text Box 15">
          <a:extLst>
            <a:ext uri="{FF2B5EF4-FFF2-40B4-BE49-F238E27FC236}">
              <a16:creationId xmlns:a16="http://schemas.microsoft.com/office/drawing/2014/main" id="{B3144A76-6575-4EB6-A1E4-8E494D193A4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4" name="Text Box 15">
          <a:extLst>
            <a:ext uri="{FF2B5EF4-FFF2-40B4-BE49-F238E27FC236}">
              <a16:creationId xmlns:a16="http://schemas.microsoft.com/office/drawing/2014/main" id="{9F997C3F-B9C4-41ED-A1E6-D65DD1596FB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5" name="Text Box 15">
          <a:extLst>
            <a:ext uri="{FF2B5EF4-FFF2-40B4-BE49-F238E27FC236}">
              <a16:creationId xmlns:a16="http://schemas.microsoft.com/office/drawing/2014/main" id="{7388F1D3-C9D0-443F-8778-3EB2C03A580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6" name="Text Box 15">
          <a:extLst>
            <a:ext uri="{FF2B5EF4-FFF2-40B4-BE49-F238E27FC236}">
              <a16:creationId xmlns:a16="http://schemas.microsoft.com/office/drawing/2014/main" id="{080124EC-3511-4C4C-B566-27150763BA6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7" name="Text Box 15">
          <a:extLst>
            <a:ext uri="{FF2B5EF4-FFF2-40B4-BE49-F238E27FC236}">
              <a16:creationId xmlns:a16="http://schemas.microsoft.com/office/drawing/2014/main" id="{38B4B815-6665-4E55-8F75-A67599144C4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8" name="Text Box 15">
          <a:extLst>
            <a:ext uri="{FF2B5EF4-FFF2-40B4-BE49-F238E27FC236}">
              <a16:creationId xmlns:a16="http://schemas.microsoft.com/office/drawing/2014/main" id="{FCC50B77-F601-4681-88DA-8EE01BEBB14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29" name="Text Box 15">
          <a:extLst>
            <a:ext uri="{FF2B5EF4-FFF2-40B4-BE49-F238E27FC236}">
              <a16:creationId xmlns:a16="http://schemas.microsoft.com/office/drawing/2014/main" id="{4DE632CC-73A3-4DEF-9647-54527A781EB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30" name="Text Box 15">
          <a:extLst>
            <a:ext uri="{FF2B5EF4-FFF2-40B4-BE49-F238E27FC236}">
              <a16:creationId xmlns:a16="http://schemas.microsoft.com/office/drawing/2014/main" id="{DEDB0830-39F3-4505-B76B-F0D8AE39DCF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31" name="Text Box 15">
          <a:extLst>
            <a:ext uri="{FF2B5EF4-FFF2-40B4-BE49-F238E27FC236}">
              <a16:creationId xmlns:a16="http://schemas.microsoft.com/office/drawing/2014/main" id="{06F8A32A-CF3C-492A-84A2-F0C16C409BA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2" name="Text Box 15">
          <a:extLst>
            <a:ext uri="{FF2B5EF4-FFF2-40B4-BE49-F238E27FC236}">
              <a16:creationId xmlns:a16="http://schemas.microsoft.com/office/drawing/2014/main" id="{649EDF69-966E-4CD5-8D2E-8692CF9396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3" name="Text Box 15">
          <a:extLst>
            <a:ext uri="{FF2B5EF4-FFF2-40B4-BE49-F238E27FC236}">
              <a16:creationId xmlns:a16="http://schemas.microsoft.com/office/drawing/2014/main" id="{566C6F86-89DC-479E-833F-E9087109372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4" name="Text Box 15">
          <a:extLst>
            <a:ext uri="{FF2B5EF4-FFF2-40B4-BE49-F238E27FC236}">
              <a16:creationId xmlns:a16="http://schemas.microsoft.com/office/drawing/2014/main" id="{981E5469-0F84-412B-8722-E357D165576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5" name="Text Box 15">
          <a:extLst>
            <a:ext uri="{FF2B5EF4-FFF2-40B4-BE49-F238E27FC236}">
              <a16:creationId xmlns:a16="http://schemas.microsoft.com/office/drawing/2014/main" id="{441910F4-2559-474F-8666-FD80D24A3AF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6" name="Text Box 15">
          <a:extLst>
            <a:ext uri="{FF2B5EF4-FFF2-40B4-BE49-F238E27FC236}">
              <a16:creationId xmlns:a16="http://schemas.microsoft.com/office/drawing/2014/main" id="{CEC355CB-EC9B-4259-A55F-DD4E6513019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7" name="Text Box 15">
          <a:extLst>
            <a:ext uri="{FF2B5EF4-FFF2-40B4-BE49-F238E27FC236}">
              <a16:creationId xmlns:a16="http://schemas.microsoft.com/office/drawing/2014/main" id="{98CA38DA-553E-449B-8073-2C714E3F194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8" name="Text Box 15">
          <a:extLst>
            <a:ext uri="{FF2B5EF4-FFF2-40B4-BE49-F238E27FC236}">
              <a16:creationId xmlns:a16="http://schemas.microsoft.com/office/drawing/2014/main" id="{9C5484D6-3B1D-4EF9-A791-97FC0CFD5FF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39" name="Text Box 15">
          <a:extLst>
            <a:ext uri="{FF2B5EF4-FFF2-40B4-BE49-F238E27FC236}">
              <a16:creationId xmlns:a16="http://schemas.microsoft.com/office/drawing/2014/main" id="{C167DA18-9CD9-4103-BBCA-E458723A31D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0" name="Text Box 15">
          <a:extLst>
            <a:ext uri="{FF2B5EF4-FFF2-40B4-BE49-F238E27FC236}">
              <a16:creationId xmlns:a16="http://schemas.microsoft.com/office/drawing/2014/main" id="{A6D41546-6D48-4393-89AE-49F602EDFA9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1" name="Text Box 15">
          <a:extLst>
            <a:ext uri="{FF2B5EF4-FFF2-40B4-BE49-F238E27FC236}">
              <a16:creationId xmlns:a16="http://schemas.microsoft.com/office/drawing/2014/main" id="{E3A6CA23-85FD-4258-8DDC-504D9BECAF1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2" name="Text Box 15">
          <a:extLst>
            <a:ext uri="{FF2B5EF4-FFF2-40B4-BE49-F238E27FC236}">
              <a16:creationId xmlns:a16="http://schemas.microsoft.com/office/drawing/2014/main" id="{91100F4F-A093-443A-AE81-7F1847EF808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3" name="Text Box 15">
          <a:extLst>
            <a:ext uri="{FF2B5EF4-FFF2-40B4-BE49-F238E27FC236}">
              <a16:creationId xmlns:a16="http://schemas.microsoft.com/office/drawing/2014/main" id="{4585CF27-F3E8-4768-B1FE-FACE58E4603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4" name="Text Box 15">
          <a:extLst>
            <a:ext uri="{FF2B5EF4-FFF2-40B4-BE49-F238E27FC236}">
              <a16:creationId xmlns:a16="http://schemas.microsoft.com/office/drawing/2014/main" id="{DFA48CCD-3E7E-424C-AC80-34617C3D76F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5" name="Text Box 15">
          <a:extLst>
            <a:ext uri="{FF2B5EF4-FFF2-40B4-BE49-F238E27FC236}">
              <a16:creationId xmlns:a16="http://schemas.microsoft.com/office/drawing/2014/main" id="{F81DDA3C-07FA-4F09-A4BC-1A45BC6384C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6" name="Text Box 15">
          <a:extLst>
            <a:ext uri="{FF2B5EF4-FFF2-40B4-BE49-F238E27FC236}">
              <a16:creationId xmlns:a16="http://schemas.microsoft.com/office/drawing/2014/main" id="{AF14B813-C156-49C9-9938-7A9FF086EB9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647" name="Text Box 15">
          <a:extLst>
            <a:ext uri="{FF2B5EF4-FFF2-40B4-BE49-F238E27FC236}">
              <a16:creationId xmlns:a16="http://schemas.microsoft.com/office/drawing/2014/main" id="{A145BEC5-E666-4002-9FC0-2CF58D9872E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48" name="Text Box 15">
          <a:extLst>
            <a:ext uri="{FF2B5EF4-FFF2-40B4-BE49-F238E27FC236}">
              <a16:creationId xmlns:a16="http://schemas.microsoft.com/office/drawing/2014/main" id="{D2468F09-C763-4673-A283-1D5EAA67823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49" name="Text Box 15">
          <a:extLst>
            <a:ext uri="{FF2B5EF4-FFF2-40B4-BE49-F238E27FC236}">
              <a16:creationId xmlns:a16="http://schemas.microsoft.com/office/drawing/2014/main" id="{DA29D6C1-854E-4C69-9B11-CC5A49A5D8D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0" name="Text Box 15">
          <a:extLst>
            <a:ext uri="{FF2B5EF4-FFF2-40B4-BE49-F238E27FC236}">
              <a16:creationId xmlns:a16="http://schemas.microsoft.com/office/drawing/2014/main" id="{69597F60-030C-4A22-994D-F88925F262E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1" name="Text Box 15">
          <a:extLst>
            <a:ext uri="{FF2B5EF4-FFF2-40B4-BE49-F238E27FC236}">
              <a16:creationId xmlns:a16="http://schemas.microsoft.com/office/drawing/2014/main" id="{525A1CED-71DB-4B45-8549-F5892E2544D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2" name="Text Box 15">
          <a:extLst>
            <a:ext uri="{FF2B5EF4-FFF2-40B4-BE49-F238E27FC236}">
              <a16:creationId xmlns:a16="http://schemas.microsoft.com/office/drawing/2014/main" id="{B728EC63-09BF-4164-BEBB-100EE6445B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3" name="Text Box 15">
          <a:extLst>
            <a:ext uri="{FF2B5EF4-FFF2-40B4-BE49-F238E27FC236}">
              <a16:creationId xmlns:a16="http://schemas.microsoft.com/office/drawing/2014/main" id="{D7AD9973-6447-451B-B3EB-75C7DB16747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4" name="Text Box 15">
          <a:extLst>
            <a:ext uri="{FF2B5EF4-FFF2-40B4-BE49-F238E27FC236}">
              <a16:creationId xmlns:a16="http://schemas.microsoft.com/office/drawing/2014/main" id="{B0DAB9C5-FEF8-4C22-9351-216CD7FB160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655" name="Text Box 15">
          <a:extLst>
            <a:ext uri="{FF2B5EF4-FFF2-40B4-BE49-F238E27FC236}">
              <a16:creationId xmlns:a16="http://schemas.microsoft.com/office/drawing/2014/main" id="{BA1E0A5D-35E1-4098-B30B-BF788D1CC3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56" name="Text Box 15">
          <a:extLst>
            <a:ext uri="{FF2B5EF4-FFF2-40B4-BE49-F238E27FC236}">
              <a16:creationId xmlns:a16="http://schemas.microsoft.com/office/drawing/2014/main" id="{B5345F49-453F-42E7-81F9-9B9796730E8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57" name="Text Box 15">
          <a:extLst>
            <a:ext uri="{FF2B5EF4-FFF2-40B4-BE49-F238E27FC236}">
              <a16:creationId xmlns:a16="http://schemas.microsoft.com/office/drawing/2014/main" id="{92770EFB-A2DC-4F64-8663-BED7B19CFE5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58" name="Text Box 15">
          <a:extLst>
            <a:ext uri="{FF2B5EF4-FFF2-40B4-BE49-F238E27FC236}">
              <a16:creationId xmlns:a16="http://schemas.microsoft.com/office/drawing/2014/main" id="{5C7105F1-A3AF-4AEF-9CA1-6019709CA21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59" name="Text Box 15">
          <a:extLst>
            <a:ext uri="{FF2B5EF4-FFF2-40B4-BE49-F238E27FC236}">
              <a16:creationId xmlns:a16="http://schemas.microsoft.com/office/drawing/2014/main" id="{4E8E266A-56B0-4FEC-A25C-EC6FCF15B87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60" name="Text Box 15">
          <a:extLst>
            <a:ext uri="{FF2B5EF4-FFF2-40B4-BE49-F238E27FC236}">
              <a16:creationId xmlns:a16="http://schemas.microsoft.com/office/drawing/2014/main" id="{B7624E41-F5A2-40A0-84C4-4879278BAA4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61" name="Text Box 15">
          <a:extLst>
            <a:ext uri="{FF2B5EF4-FFF2-40B4-BE49-F238E27FC236}">
              <a16:creationId xmlns:a16="http://schemas.microsoft.com/office/drawing/2014/main" id="{262C3CB1-18D0-4CB9-832E-2EB8E1EF824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62" name="Text Box 15">
          <a:extLst>
            <a:ext uri="{FF2B5EF4-FFF2-40B4-BE49-F238E27FC236}">
              <a16:creationId xmlns:a16="http://schemas.microsoft.com/office/drawing/2014/main" id="{42F458E8-F35D-4FB1-A2FF-379F6E5E90A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63" name="Text Box 15">
          <a:extLst>
            <a:ext uri="{FF2B5EF4-FFF2-40B4-BE49-F238E27FC236}">
              <a16:creationId xmlns:a16="http://schemas.microsoft.com/office/drawing/2014/main" id="{ED8D4D92-5B27-4E15-ABD6-79DA242C49E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4" name="Text Box 15">
          <a:extLst>
            <a:ext uri="{FF2B5EF4-FFF2-40B4-BE49-F238E27FC236}">
              <a16:creationId xmlns:a16="http://schemas.microsoft.com/office/drawing/2014/main" id="{1C2228AF-7B74-4568-8665-59EB37851D3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5" name="Text Box 15">
          <a:extLst>
            <a:ext uri="{FF2B5EF4-FFF2-40B4-BE49-F238E27FC236}">
              <a16:creationId xmlns:a16="http://schemas.microsoft.com/office/drawing/2014/main" id="{C97F95BC-CBAE-42EF-9E38-6A0902D6446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6" name="Text Box 15">
          <a:extLst>
            <a:ext uri="{FF2B5EF4-FFF2-40B4-BE49-F238E27FC236}">
              <a16:creationId xmlns:a16="http://schemas.microsoft.com/office/drawing/2014/main" id="{148215A8-5D3C-47FF-B9B2-7A272897415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7" name="Text Box 15">
          <a:extLst>
            <a:ext uri="{FF2B5EF4-FFF2-40B4-BE49-F238E27FC236}">
              <a16:creationId xmlns:a16="http://schemas.microsoft.com/office/drawing/2014/main" id="{D7557E45-404E-4943-8C93-B17F1008BB1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8" name="Text Box 15">
          <a:extLst>
            <a:ext uri="{FF2B5EF4-FFF2-40B4-BE49-F238E27FC236}">
              <a16:creationId xmlns:a16="http://schemas.microsoft.com/office/drawing/2014/main" id="{9A3560D6-EE6E-48BA-AAC8-D62923B2AE3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69" name="Text Box 15">
          <a:extLst>
            <a:ext uri="{FF2B5EF4-FFF2-40B4-BE49-F238E27FC236}">
              <a16:creationId xmlns:a16="http://schemas.microsoft.com/office/drawing/2014/main" id="{12F96297-2625-435B-8795-BAD64F124A8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70" name="Text Box 15">
          <a:extLst>
            <a:ext uri="{FF2B5EF4-FFF2-40B4-BE49-F238E27FC236}">
              <a16:creationId xmlns:a16="http://schemas.microsoft.com/office/drawing/2014/main" id="{C10A4EC4-B066-44FA-A9DF-152C6BAFCF8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71" name="Text Box 15">
          <a:extLst>
            <a:ext uri="{FF2B5EF4-FFF2-40B4-BE49-F238E27FC236}">
              <a16:creationId xmlns:a16="http://schemas.microsoft.com/office/drawing/2014/main" id="{8B81706F-06F4-40FA-897C-26B23A2A759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2" name="Text Box 15">
          <a:extLst>
            <a:ext uri="{FF2B5EF4-FFF2-40B4-BE49-F238E27FC236}">
              <a16:creationId xmlns:a16="http://schemas.microsoft.com/office/drawing/2014/main" id="{7DB9B077-1901-4F19-B7DC-3F761B65F75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3" name="Text Box 15">
          <a:extLst>
            <a:ext uri="{FF2B5EF4-FFF2-40B4-BE49-F238E27FC236}">
              <a16:creationId xmlns:a16="http://schemas.microsoft.com/office/drawing/2014/main" id="{9F6CE296-DDDF-40A9-8AEA-BDDEA1A2FAB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4" name="Text Box 15">
          <a:extLst>
            <a:ext uri="{FF2B5EF4-FFF2-40B4-BE49-F238E27FC236}">
              <a16:creationId xmlns:a16="http://schemas.microsoft.com/office/drawing/2014/main" id="{96ADBDC1-6F4A-4ECA-9246-ADA37E3AFE0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5" name="Text Box 15">
          <a:extLst>
            <a:ext uri="{FF2B5EF4-FFF2-40B4-BE49-F238E27FC236}">
              <a16:creationId xmlns:a16="http://schemas.microsoft.com/office/drawing/2014/main" id="{321C8296-2D3D-4412-B6AB-DCA1FC3BADF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6" name="Text Box 15">
          <a:extLst>
            <a:ext uri="{FF2B5EF4-FFF2-40B4-BE49-F238E27FC236}">
              <a16:creationId xmlns:a16="http://schemas.microsoft.com/office/drawing/2014/main" id="{98739B8F-7ED1-4527-87F2-744C615DD11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7" name="Text Box 15">
          <a:extLst>
            <a:ext uri="{FF2B5EF4-FFF2-40B4-BE49-F238E27FC236}">
              <a16:creationId xmlns:a16="http://schemas.microsoft.com/office/drawing/2014/main" id="{F57BF9BB-37EC-491C-9F8B-A024F08B9AC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8" name="Text Box 15">
          <a:extLst>
            <a:ext uri="{FF2B5EF4-FFF2-40B4-BE49-F238E27FC236}">
              <a16:creationId xmlns:a16="http://schemas.microsoft.com/office/drawing/2014/main" id="{2BE40592-B760-4F55-A010-45717AC4B87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79" name="Text Box 15">
          <a:extLst>
            <a:ext uri="{FF2B5EF4-FFF2-40B4-BE49-F238E27FC236}">
              <a16:creationId xmlns:a16="http://schemas.microsoft.com/office/drawing/2014/main" id="{9073A0E4-613B-429D-B7E5-D0820F0E21A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0" name="Text Box 15">
          <a:extLst>
            <a:ext uri="{FF2B5EF4-FFF2-40B4-BE49-F238E27FC236}">
              <a16:creationId xmlns:a16="http://schemas.microsoft.com/office/drawing/2014/main" id="{A5558E3D-EDE1-40EF-8F0E-7CEDB508FBF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1" name="Text Box 15">
          <a:extLst>
            <a:ext uri="{FF2B5EF4-FFF2-40B4-BE49-F238E27FC236}">
              <a16:creationId xmlns:a16="http://schemas.microsoft.com/office/drawing/2014/main" id="{4CD7FBEA-2BE7-439B-8FF0-2848DC4EAB4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2" name="Text Box 15">
          <a:extLst>
            <a:ext uri="{FF2B5EF4-FFF2-40B4-BE49-F238E27FC236}">
              <a16:creationId xmlns:a16="http://schemas.microsoft.com/office/drawing/2014/main" id="{711966DC-FF03-4798-A8A3-C26D8E88107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3" name="Text Box 15">
          <a:extLst>
            <a:ext uri="{FF2B5EF4-FFF2-40B4-BE49-F238E27FC236}">
              <a16:creationId xmlns:a16="http://schemas.microsoft.com/office/drawing/2014/main" id="{36102C1A-EE92-4D0E-AE79-A364839FD7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4" name="Text Box 15">
          <a:extLst>
            <a:ext uri="{FF2B5EF4-FFF2-40B4-BE49-F238E27FC236}">
              <a16:creationId xmlns:a16="http://schemas.microsoft.com/office/drawing/2014/main" id="{D7F15CE3-194E-4E2E-B5F1-1A1F3D7E0E6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5" name="Text Box 15">
          <a:extLst>
            <a:ext uri="{FF2B5EF4-FFF2-40B4-BE49-F238E27FC236}">
              <a16:creationId xmlns:a16="http://schemas.microsoft.com/office/drawing/2014/main" id="{C7596DCE-6437-42E4-AC6B-91987FB6DC7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6" name="Text Box 15">
          <a:extLst>
            <a:ext uri="{FF2B5EF4-FFF2-40B4-BE49-F238E27FC236}">
              <a16:creationId xmlns:a16="http://schemas.microsoft.com/office/drawing/2014/main" id="{A45308A4-B3E8-4F09-A4E0-A6DD4F93B7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87" name="Text Box 15">
          <a:extLst>
            <a:ext uri="{FF2B5EF4-FFF2-40B4-BE49-F238E27FC236}">
              <a16:creationId xmlns:a16="http://schemas.microsoft.com/office/drawing/2014/main" id="{81EA3CA3-F928-49ED-A4D6-7C1396DCDC9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88" name="Text Box 15">
          <a:extLst>
            <a:ext uri="{FF2B5EF4-FFF2-40B4-BE49-F238E27FC236}">
              <a16:creationId xmlns:a16="http://schemas.microsoft.com/office/drawing/2014/main" id="{277BFB2F-B30A-4894-944A-EB107CC81C2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89" name="Text Box 15">
          <a:extLst>
            <a:ext uri="{FF2B5EF4-FFF2-40B4-BE49-F238E27FC236}">
              <a16:creationId xmlns:a16="http://schemas.microsoft.com/office/drawing/2014/main" id="{963A775C-25B0-4A6F-BD29-3C4DF713EE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0" name="Text Box 15">
          <a:extLst>
            <a:ext uri="{FF2B5EF4-FFF2-40B4-BE49-F238E27FC236}">
              <a16:creationId xmlns:a16="http://schemas.microsoft.com/office/drawing/2014/main" id="{A2E9E25B-C421-4705-AF18-0680FD0D2AE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1" name="Text Box 15">
          <a:extLst>
            <a:ext uri="{FF2B5EF4-FFF2-40B4-BE49-F238E27FC236}">
              <a16:creationId xmlns:a16="http://schemas.microsoft.com/office/drawing/2014/main" id="{5EC96D54-7AF6-4B7F-91FE-82931B233B4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2" name="Text Box 15">
          <a:extLst>
            <a:ext uri="{FF2B5EF4-FFF2-40B4-BE49-F238E27FC236}">
              <a16:creationId xmlns:a16="http://schemas.microsoft.com/office/drawing/2014/main" id="{33EFF796-7361-4D18-8637-5CB68677C2F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3" name="Text Box 15">
          <a:extLst>
            <a:ext uri="{FF2B5EF4-FFF2-40B4-BE49-F238E27FC236}">
              <a16:creationId xmlns:a16="http://schemas.microsoft.com/office/drawing/2014/main" id="{BF01FE25-1C6B-4698-9A46-7475EC4C1D8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4" name="Text Box 15">
          <a:extLst>
            <a:ext uri="{FF2B5EF4-FFF2-40B4-BE49-F238E27FC236}">
              <a16:creationId xmlns:a16="http://schemas.microsoft.com/office/drawing/2014/main" id="{3A84D992-FC28-42E3-84C8-CAD35BBB0D2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695" name="Text Box 15">
          <a:extLst>
            <a:ext uri="{FF2B5EF4-FFF2-40B4-BE49-F238E27FC236}">
              <a16:creationId xmlns:a16="http://schemas.microsoft.com/office/drawing/2014/main" id="{7778EEBC-9A94-457C-B95C-670FBEBB187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96" name="Text Box 15">
          <a:extLst>
            <a:ext uri="{FF2B5EF4-FFF2-40B4-BE49-F238E27FC236}">
              <a16:creationId xmlns:a16="http://schemas.microsoft.com/office/drawing/2014/main" id="{B8444092-F247-452F-A6C8-5C98AACFD6C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97" name="Text Box 15">
          <a:extLst>
            <a:ext uri="{FF2B5EF4-FFF2-40B4-BE49-F238E27FC236}">
              <a16:creationId xmlns:a16="http://schemas.microsoft.com/office/drawing/2014/main" id="{FBB72CB2-6785-4518-A121-236197EAB0B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98" name="Text Box 15">
          <a:extLst>
            <a:ext uri="{FF2B5EF4-FFF2-40B4-BE49-F238E27FC236}">
              <a16:creationId xmlns:a16="http://schemas.microsoft.com/office/drawing/2014/main" id="{0B71D1F1-BAE7-4BB3-BB47-770F6A49958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699" name="Text Box 15">
          <a:extLst>
            <a:ext uri="{FF2B5EF4-FFF2-40B4-BE49-F238E27FC236}">
              <a16:creationId xmlns:a16="http://schemas.microsoft.com/office/drawing/2014/main" id="{091751D3-B6C0-4FE2-BAB3-A3D1AA6CD93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00" name="Text Box 15">
          <a:extLst>
            <a:ext uri="{FF2B5EF4-FFF2-40B4-BE49-F238E27FC236}">
              <a16:creationId xmlns:a16="http://schemas.microsoft.com/office/drawing/2014/main" id="{C32F874A-FBAB-4CE0-AF14-ADBC04381B7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01" name="Text Box 15">
          <a:extLst>
            <a:ext uri="{FF2B5EF4-FFF2-40B4-BE49-F238E27FC236}">
              <a16:creationId xmlns:a16="http://schemas.microsoft.com/office/drawing/2014/main" id="{3A187AB2-6285-4F54-A2CD-0F74AC39B68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02" name="Text Box 15">
          <a:extLst>
            <a:ext uri="{FF2B5EF4-FFF2-40B4-BE49-F238E27FC236}">
              <a16:creationId xmlns:a16="http://schemas.microsoft.com/office/drawing/2014/main" id="{DA8FCA77-7F62-4C77-8F0B-9952342C62C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03" name="Text Box 15">
          <a:extLst>
            <a:ext uri="{FF2B5EF4-FFF2-40B4-BE49-F238E27FC236}">
              <a16:creationId xmlns:a16="http://schemas.microsoft.com/office/drawing/2014/main" id="{BE02F552-FF67-474A-82FB-2FFEAC17084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4" name="Text Box 15">
          <a:extLst>
            <a:ext uri="{FF2B5EF4-FFF2-40B4-BE49-F238E27FC236}">
              <a16:creationId xmlns:a16="http://schemas.microsoft.com/office/drawing/2014/main" id="{071BDA41-238D-45A7-A0B9-33BF66BD2A2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5" name="Text Box 15">
          <a:extLst>
            <a:ext uri="{FF2B5EF4-FFF2-40B4-BE49-F238E27FC236}">
              <a16:creationId xmlns:a16="http://schemas.microsoft.com/office/drawing/2014/main" id="{E1408679-1304-43FA-950E-CA1AF4BAE29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6" name="Text Box 15">
          <a:extLst>
            <a:ext uri="{FF2B5EF4-FFF2-40B4-BE49-F238E27FC236}">
              <a16:creationId xmlns:a16="http://schemas.microsoft.com/office/drawing/2014/main" id="{FE0BB885-729D-4F37-811C-2CC3D4045DF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7" name="Text Box 15">
          <a:extLst>
            <a:ext uri="{FF2B5EF4-FFF2-40B4-BE49-F238E27FC236}">
              <a16:creationId xmlns:a16="http://schemas.microsoft.com/office/drawing/2014/main" id="{70A7B4D8-57B2-4C29-97F5-BFC426E314E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8" name="Text Box 15">
          <a:extLst>
            <a:ext uri="{FF2B5EF4-FFF2-40B4-BE49-F238E27FC236}">
              <a16:creationId xmlns:a16="http://schemas.microsoft.com/office/drawing/2014/main" id="{726CA157-0C7E-4CCC-8B14-19776320FE5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09" name="Text Box 15">
          <a:extLst>
            <a:ext uri="{FF2B5EF4-FFF2-40B4-BE49-F238E27FC236}">
              <a16:creationId xmlns:a16="http://schemas.microsoft.com/office/drawing/2014/main" id="{800671FC-91CA-45D3-A4E2-2AC27BC9ED6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10" name="Text Box 15">
          <a:extLst>
            <a:ext uri="{FF2B5EF4-FFF2-40B4-BE49-F238E27FC236}">
              <a16:creationId xmlns:a16="http://schemas.microsoft.com/office/drawing/2014/main" id="{866C14EE-0F88-4594-A51F-1FD5370A84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11" name="Text Box 15">
          <a:extLst>
            <a:ext uri="{FF2B5EF4-FFF2-40B4-BE49-F238E27FC236}">
              <a16:creationId xmlns:a16="http://schemas.microsoft.com/office/drawing/2014/main" id="{5DF0DA21-26E4-4D2B-9CB4-5E61D757424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2" name="Text Box 15">
          <a:extLst>
            <a:ext uri="{FF2B5EF4-FFF2-40B4-BE49-F238E27FC236}">
              <a16:creationId xmlns:a16="http://schemas.microsoft.com/office/drawing/2014/main" id="{385C17C6-0339-40A7-9704-29B30772529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3" name="Text Box 15">
          <a:extLst>
            <a:ext uri="{FF2B5EF4-FFF2-40B4-BE49-F238E27FC236}">
              <a16:creationId xmlns:a16="http://schemas.microsoft.com/office/drawing/2014/main" id="{57204527-83BB-40D9-A253-AD124ACFA90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4" name="Text Box 15">
          <a:extLst>
            <a:ext uri="{FF2B5EF4-FFF2-40B4-BE49-F238E27FC236}">
              <a16:creationId xmlns:a16="http://schemas.microsoft.com/office/drawing/2014/main" id="{8FAFFB0D-9CD0-40E1-BC3C-AEEA8DDFAC3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5" name="Text Box 15">
          <a:extLst>
            <a:ext uri="{FF2B5EF4-FFF2-40B4-BE49-F238E27FC236}">
              <a16:creationId xmlns:a16="http://schemas.microsoft.com/office/drawing/2014/main" id="{BAB633BC-F4BF-4E6E-AE24-AB616FD780E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6" name="Text Box 15">
          <a:extLst>
            <a:ext uri="{FF2B5EF4-FFF2-40B4-BE49-F238E27FC236}">
              <a16:creationId xmlns:a16="http://schemas.microsoft.com/office/drawing/2014/main" id="{BFF1AF8D-18ED-433E-B5C5-21C53A15C2E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7" name="Text Box 15">
          <a:extLst>
            <a:ext uri="{FF2B5EF4-FFF2-40B4-BE49-F238E27FC236}">
              <a16:creationId xmlns:a16="http://schemas.microsoft.com/office/drawing/2014/main" id="{D2555F98-1D40-41E0-A10F-8D547E0A3E0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8" name="Text Box 15">
          <a:extLst>
            <a:ext uri="{FF2B5EF4-FFF2-40B4-BE49-F238E27FC236}">
              <a16:creationId xmlns:a16="http://schemas.microsoft.com/office/drawing/2014/main" id="{8861B159-6624-4FE7-8978-9E0B4B14761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19" name="Text Box 15">
          <a:extLst>
            <a:ext uri="{FF2B5EF4-FFF2-40B4-BE49-F238E27FC236}">
              <a16:creationId xmlns:a16="http://schemas.microsoft.com/office/drawing/2014/main" id="{C823FF82-05BA-4DEB-A203-A78F4A0C5D5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0" name="Text Box 15">
          <a:extLst>
            <a:ext uri="{FF2B5EF4-FFF2-40B4-BE49-F238E27FC236}">
              <a16:creationId xmlns:a16="http://schemas.microsoft.com/office/drawing/2014/main" id="{9BB04D35-A281-400A-8002-297B39BB03C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1" name="Text Box 15">
          <a:extLst>
            <a:ext uri="{FF2B5EF4-FFF2-40B4-BE49-F238E27FC236}">
              <a16:creationId xmlns:a16="http://schemas.microsoft.com/office/drawing/2014/main" id="{24E1A23B-A6C6-45B2-9F20-E3E5729F998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2" name="Text Box 15">
          <a:extLst>
            <a:ext uri="{FF2B5EF4-FFF2-40B4-BE49-F238E27FC236}">
              <a16:creationId xmlns:a16="http://schemas.microsoft.com/office/drawing/2014/main" id="{7A0F49B9-FB46-4BCE-AEED-78BABCF80E9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3" name="Text Box 15">
          <a:extLst>
            <a:ext uri="{FF2B5EF4-FFF2-40B4-BE49-F238E27FC236}">
              <a16:creationId xmlns:a16="http://schemas.microsoft.com/office/drawing/2014/main" id="{21F6ADF9-3AF4-46BC-8405-99D9021023E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4" name="Text Box 15">
          <a:extLst>
            <a:ext uri="{FF2B5EF4-FFF2-40B4-BE49-F238E27FC236}">
              <a16:creationId xmlns:a16="http://schemas.microsoft.com/office/drawing/2014/main" id="{8E83768C-B86A-4010-93BE-D1AE506BB4D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5" name="Text Box 15">
          <a:extLst>
            <a:ext uri="{FF2B5EF4-FFF2-40B4-BE49-F238E27FC236}">
              <a16:creationId xmlns:a16="http://schemas.microsoft.com/office/drawing/2014/main" id="{F8972C9F-DF77-4FC9-91CD-E4EB0D0DB43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6" name="Text Box 15">
          <a:extLst>
            <a:ext uri="{FF2B5EF4-FFF2-40B4-BE49-F238E27FC236}">
              <a16:creationId xmlns:a16="http://schemas.microsoft.com/office/drawing/2014/main" id="{95FB2BA4-72F4-4ED6-9AB7-82D71B91EEA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27" name="Text Box 15">
          <a:extLst>
            <a:ext uri="{FF2B5EF4-FFF2-40B4-BE49-F238E27FC236}">
              <a16:creationId xmlns:a16="http://schemas.microsoft.com/office/drawing/2014/main" id="{E2D59368-99FD-4563-9566-672028FF71A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28" name="Text Box 15">
          <a:extLst>
            <a:ext uri="{FF2B5EF4-FFF2-40B4-BE49-F238E27FC236}">
              <a16:creationId xmlns:a16="http://schemas.microsoft.com/office/drawing/2014/main" id="{88D6CF4F-365B-47C9-A9BA-4AA8582F744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29" name="Text Box 15">
          <a:extLst>
            <a:ext uri="{FF2B5EF4-FFF2-40B4-BE49-F238E27FC236}">
              <a16:creationId xmlns:a16="http://schemas.microsoft.com/office/drawing/2014/main" id="{D39582AE-28AD-45E2-AF90-0495846202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0" name="Text Box 15">
          <a:extLst>
            <a:ext uri="{FF2B5EF4-FFF2-40B4-BE49-F238E27FC236}">
              <a16:creationId xmlns:a16="http://schemas.microsoft.com/office/drawing/2014/main" id="{20EF6479-E598-4A7C-AD0B-643F701AA26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1" name="Text Box 15">
          <a:extLst>
            <a:ext uri="{FF2B5EF4-FFF2-40B4-BE49-F238E27FC236}">
              <a16:creationId xmlns:a16="http://schemas.microsoft.com/office/drawing/2014/main" id="{5C4A9605-5F02-42B8-8BBB-44D34FB7D75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2" name="Text Box 15">
          <a:extLst>
            <a:ext uri="{FF2B5EF4-FFF2-40B4-BE49-F238E27FC236}">
              <a16:creationId xmlns:a16="http://schemas.microsoft.com/office/drawing/2014/main" id="{5FB6D78B-7450-47DD-8464-F3EAB3BEA66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3" name="Text Box 15">
          <a:extLst>
            <a:ext uri="{FF2B5EF4-FFF2-40B4-BE49-F238E27FC236}">
              <a16:creationId xmlns:a16="http://schemas.microsoft.com/office/drawing/2014/main" id="{4CFD2FB7-F05D-4FD8-8E68-41C4F51DD80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4" name="Text Box 15">
          <a:extLst>
            <a:ext uri="{FF2B5EF4-FFF2-40B4-BE49-F238E27FC236}">
              <a16:creationId xmlns:a16="http://schemas.microsoft.com/office/drawing/2014/main" id="{5AF08473-1A4E-4FF8-98B1-7D1139C97B1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35" name="Text Box 15">
          <a:extLst>
            <a:ext uri="{FF2B5EF4-FFF2-40B4-BE49-F238E27FC236}">
              <a16:creationId xmlns:a16="http://schemas.microsoft.com/office/drawing/2014/main" id="{AE4DDD06-9378-4E49-BC3C-5789A3C4BB2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36" name="Text Box 15">
          <a:extLst>
            <a:ext uri="{FF2B5EF4-FFF2-40B4-BE49-F238E27FC236}">
              <a16:creationId xmlns:a16="http://schemas.microsoft.com/office/drawing/2014/main" id="{39820025-628A-4412-B8D3-8B5B2D3713F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37" name="Text Box 15">
          <a:extLst>
            <a:ext uri="{FF2B5EF4-FFF2-40B4-BE49-F238E27FC236}">
              <a16:creationId xmlns:a16="http://schemas.microsoft.com/office/drawing/2014/main" id="{2F9AED47-532E-4A32-A5D9-EDFEABC8BBA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38" name="Text Box 15">
          <a:extLst>
            <a:ext uri="{FF2B5EF4-FFF2-40B4-BE49-F238E27FC236}">
              <a16:creationId xmlns:a16="http://schemas.microsoft.com/office/drawing/2014/main" id="{446DFC12-26AA-49DF-B6FA-CDF83D3AD23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39" name="Text Box 15">
          <a:extLst>
            <a:ext uri="{FF2B5EF4-FFF2-40B4-BE49-F238E27FC236}">
              <a16:creationId xmlns:a16="http://schemas.microsoft.com/office/drawing/2014/main" id="{76C65505-B4E1-4F11-8B1B-10FA16BF6B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40" name="Text Box 15">
          <a:extLst>
            <a:ext uri="{FF2B5EF4-FFF2-40B4-BE49-F238E27FC236}">
              <a16:creationId xmlns:a16="http://schemas.microsoft.com/office/drawing/2014/main" id="{722AF0B6-5A4A-4538-8F40-786FC450DDD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41" name="Text Box 15">
          <a:extLst>
            <a:ext uri="{FF2B5EF4-FFF2-40B4-BE49-F238E27FC236}">
              <a16:creationId xmlns:a16="http://schemas.microsoft.com/office/drawing/2014/main" id="{13E57ACE-1A77-4318-B897-F7EEC9C14FE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42" name="Text Box 15">
          <a:extLst>
            <a:ext uri="{FF2B5EF4-FFF2-40B4-BE49-F238E27FC236}">
              <a16:creationId xmlns:a16="http://schemas.microsoft.com/office/drawing/2014/main" id="{4194DEF2-59F8-49CC-AB3E-FAADED2532B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43" name="Text Box 15">
          <a:extLst>
            <a:ext uri="{FF2B5EF4-FFF2-40B4-BE49-F238E27FC236}">
              <a16:creationId xmlns:a16="http://schemas.microsoft.com/office/drawing/2014/main" id="{440C6F1A-C551-4311-8EA4-2A5477A49E8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4" name="Text Box 15">
          <a:extLst>
            <a:ext uri="{FF2B5EF4-FFF2-40B4-BE49-F238E27FC236}">
              <a16:creationId xmlns:a16="http://schemas.microsoft.com/office/drawing/2014/main" id="{F070243B-A599-4694-9A04-B1B68663CF8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5" name="Text Box 15">
          <a:extLst>
            <a:ext uri="{FF2B5EF4-FFF2-40B4-BE49-F238E27FC236}">
              <a16:creationId xmlns:a16="http://schemas.microsoft.com/office/drawing/2014/main" id="{B3AFD62A-CC35-49B2-9501-8FF82C4558E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6" name="Text Box 15">
          <a:extLst>
            <a:ext uri="{FF2B5EF4-FFF2-40B4-BE49-F238E27FC236}">
              <a16:creationId xmlns:a16="http://schemas.microsoft.com/office/drawing/2014/main" id="{C8A57A02-75DD-484E-AA27-62A0DCCF31F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7" name="Text Box 15">
          <a:extLst>
            <a:ext uri="{FF2B5EF4-FFF2-40B4-BE49-F238E27FC236}">
              <a16:creationId xmlns:a16="http://schemas.microsoft.com/office/drawing/2014/main" id="{FFCC978B-91A3-45D5-B8EA-284555A5ADC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8" name="Text Box 15">
          <a:extLst>
            <a:ext uri="{FF2B5EF4-FFF2-40B4-BE49-F238E27FC236}">
              <a16:creationId xmlns:a16="http://schemas.microsoft.com/office/drawing/2014/main" id="{BFE75E5C-F0B3-4681-A9C6-B8E1F02AC83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49" name="Text Box 15">
          <a:extLst>
            <a:ext uri="{FF2B5EF4-FFF2-40B4-BE49-F238E27FC236}">
              <a16:creationId xmlns:a16="http://schemas.microsoft.com/office/drawing/2014/main" id="{8D4ED869-F403-4B68-969D-143C477402A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50" name="Text Box 15">
          <a:extLst>
            <a:ext uri="{FF2B5EF4-FFF2-40B4-BE49-F238E27FC236}">
              <a16:creationId xmlns:a16="http://schemas.microsoft.com/office/drawing/2014/main" id="{786A7F8D-8932-4D3A-80A0-5E49244FA91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51" name="Text Box 15">
          <a:extLst>
            <a:ext uri="{FF2B5EF4-FFF2-40B4-BE49-F238E27FC236}">
              <a16:creationId xmlns:a16="http://schemas.microsoft.com/office/drawing/2014/main" id="{73F3E2EE-58FD-4AE6-8F17-740F414F62D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2" name="Text Box 15">
          <a:extLst>
            <a:ext uri="{FF2B5EF4-FFF2-40B4-BE49-F238E27FC236}">
              <a16:creationId xmlns:a16="http://schemas.microsoft.com/office/drawing/2014/main" id="{8FA2C261-8EE7-49B7-9264-6D1E78CAF1B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3" name="Text Box 15">
          <a:extLst>
            <a:ext uri="{FF2B5EF4-FFF2-40B4-BE49-F238E27FC236}">
              <a16:creationId xmlns:a16="http://schemas.microsoft.com/office/drawing/2014/main" id="{4502C43F-3F15-497A-B871-87EDEAF4BEE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4" name="Text Box 15">
          <a:extLst>
            <a:ext uri="{FF2B5EF4-FFF2-40B4-BE49-F238E27FC236}">
              <a16:creationId xmlns:a16="http://schemas.microsoft.com/office/drawing/2014/main" id="{1946BD4D-0A59-4E19-AA95-273D06AE2E7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5" name="Text Box 15">
          <a:extLst>
            <a:ext uri="{FF2B5EF4-FFF2-40B4-BE49-F238E27FC236}">
              <a16:creationId xmlns:a16="http://schemas.microsoft.com/office/drawing/2014/main" id="{43CB14B9-E187-40BE-9DF9-4A3F86F4CCC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6" name="Text Box 15">
          <a:extLst>
            <a:ext uri="{FF2B5EF4-FFF2-40B4-BE49-F238E27FC236}">
              <a16:creationId xmlns:a16="http://schemas.microsoft.com/office/drawing/2014/main" id="{FCE8A665-2877-4E75-B501-BE21239B9F8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7" name="Text Box 15">
          <a:extLst>
            <a:ext uri="{FF2B5EF4-FFF2-40B4-BE49-F238E27FC236}">
              <a16:creationId xmlns:a16="http://schemas.microsoft.com/office/drawing/2014/main" id="{0D8735DA-9D55-4984-AA1D-4A0D34A5070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8" name="Text Box 15">
          <a:extLst>
            <a:ext uri="{FF2B5EF4-FFF2-40B4-BE49-F238E27FC236}">
              <a16:creationId xmlns:a16="http://schemas.microsoft.com/office/drawing/2014/main" id="{9F3B297B-0DA5-424F-9406-69B9C13E6E4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759" name="Text Box 15">
          <a:extLst>
            <a:ext uri="{FF2B5EF4-FFF2-40B4-BE49-F238E27FC236}">
              <a16:creationId xmlns:a16="http://schemas.microsoft.com/office/drawing/2014/main" id="{BD0D9063-9242-494B-AC92-9F6BE7B8756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0" name="Text Box 15">
          <a:extLst>
            <a:ext uri="{FF2B5EF4-FFF2-40B4-BE49-F238E27FC236}">
              <a16:creationId xmlns:a16="http://schemas.microsoft.com/office/drawing/2014/main" id="{88105A40-5754-442A-A0CB-AC1F0692A4A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1" name="Text Box 15">
          <a:extLst>
            <a:ext uri="{FF2B5EF4-FFF2-40B4-BE49-F238E27FC236}">
              <a16:creationId xmlns:a16="http://schemas.microsoft.com/office/drawing/2014/main" id="{4C4202F1-39D6-4740-912A-F8419690FB2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2" name="Text Box 15">
          <a:extLst>
            <a:ext uri="{FF2B5EF4-FFF2-40B4-BE49-F238E27FC236}">
              <a16:creationId xmlns:a16="http://schemas.microsoft.com/office/drawing/2014/main" id="{FB0BDEF7-A12C-485C-B5C7-8A6CF504226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3" name="Text Box 15">
          <a:extLst>
            <a:ext uri="{FF2B5EF4-FFF2-40B4-BE49-F238E27FC236}">
              <a16:creationId xmlns:a16="http://schemas.microsoft.com/office/drawing/2014/main" id="{91CF68C2-D7A3-4F70-A2F2-C8A277DDB9F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4" name="Text Box 15">
          <a:extLst>
            <a:ext uri="{FF2B5EF4-FFF2-40B4-BE49-F238E27FC236}">
              <a16:creationId xmlns:a16="http://schemas.microsoft.com/office/drawing/2014/main" id="{9DE3398D-3202-4E9B-B7A9-545DC3413CE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5" name="Text Box 15">
          <a:extLst>
            <a:ext uri="{FF2B5EF4-FFF2-40B4-BE49-F238E27FC236}">
              <a16:creationId xmlns:a16="http://schemas.microsoft.com/office/drawing/2014/main" id="{C40EDE77-D8F1-44E7-9BE2-FF5AD8ED5F9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6" name="Text Box 15">
          <a:extLst>
            <a:ext uri="{FF2B5EF4-FFF2-40B4-BE49-F238E27FC236}">
              <a16:creationId xmlns:a16="http://schemas.microsoft.com/office/drawing/2014/main" id="{E4B9492B-F0B8-4ED3-84AD-E9B012F0408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767" name="Text Box 15">
          <a:extLst>
            <a:ext uri="{FF2B5EF4-FFF2-40B4-BE49-F238E27FC236}">
              <a16:creationId xmlns:a16="http://schemas.microsoft.com/office/drawing/2014/main" id="{B4175E30-214D-46EB-BC53-B60032FC863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68" name="Text Box 15">
          <a:extLst>
            <a:ext uri="{FF2B5EF4-FFF2-40B4-BE49-F238E27FC236}">
              <a16:creationId xmlns:a16="http://schemas.microsoft.com/office/drawing/2014/main" id="{0B7E556F-9424-450E-B695-5051493645C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69" name="Text Box 15">
          <a:extLst>
            <a:ext uri="{FF2B5EF4-FFF2-40B4-BE49-F238E27FC236}">
              <a16:creationId xmlns:a16="http://schemas.microsoft.com/office/drawing/2014/main" id="{BFAFBB99-D777-4AF7-BA24-64B7296D611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0" name="Text Box 15">
          <a:extLst>
            <a:ext uri="{FF2B5EF4-FFF2-40B4-BE49-F238E27FC236}">
              <a16:creationId xmlns:a16="http://schemas.microsoft.com/office/drawing/2014/main" id="{E548FBC3-61D6-4BC6-A8BB-AF41E627A59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1" name="Text Box 15">
          <a:extLst>
            <a:ext uri="{FF2B5EF4-FFF2-40B4-BE49-F238E27FC236}">
              <a16:creationId xmlns:a16="http://schemas.microsoft.com/office/drawing/2014/main" id="{A0B60C36-E664-4141-9219-A533A561C42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2" name="Text Box 15">
          <a:extLst>
            <a:ext uri="{FF2B5EF4-FFF2-40B4-BE49-F238E27FC236}">
              <a16:creationId xmlns:a16="http://schemas.microsoft.com/office/drawing/2014/main" id="{9A6351FD-AA66-4FFA-9246-6B6383B031C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3" name="Text Box 15">
          <a:extLst>
            <a:ext uri="{FF2B5EF4-FFF2-40B4-BE49-F238E27FC236}">
              <a16:creationId xmlns:a16="http://schemas.microsoft.com/office/drawing/2014/main" id="{4788689E-7718-404C-AF82-A9FD6CACC11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4" name="Text Box 15">
          <a:extLst>
            <a:ext uri="{FF2B5EF4-FFF2-40B4-BE49-F238E27FC236}">
              <a16:creationId xmlns:a16="http://schemas.microsoft.com/office/drawing/2014/main" id="{10A828D5-17A1-4417-BFB7-1421A7FE1E6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75" name="Text Box 15">
          <a:extLst>
            <a:ext uri="{FF2B5EF4-FFF2-40B4-BE49-F238E27FC236}">
              <a16:creationId xmlns:a16="http://schemas.microsoft.com/office/drawing/2014/main" id="{22F1080B-0CC4-416D-B342-01B36DA5DFA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76" name="Text Box 15">
          <a:extLst>
            <a:ext uri="{FF2B5EF4-FFF2-40B4-BE49-F238E27FC236}">
              <a16:creationId xmlns:a16="http://schemas.microsoft.com/office/drawing/2014/main" id="{3130B997-AE48-482B-8DB1-EBA127799D5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77" name="Text Box 15">
          <a:extLst>
            <a:ext uri="{FF2B5EF4-FFF2-40B4-BE49-F238E27FC236}">
              <a16:creationId xmlns:a16="http://schemas.microsoft.com/office/drawing/2014/main" id="{C88CC184-D5BC-404F-BF72-2E11ACC7AAF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78" name="Text Box 15">
          <a:extLst>
            <a:ext uri="{FF2B5EF4-FFF2-40B4-BE49-F238E27FC236}">
              <a16:creationId xmlns:a16="http://schemas.microsoft.com/office/drawing/2014/main" id="{9DE16A10-650D-4B89-90FA-439A3B84439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79" name="Text Box 15">
          <a:extLst>
            <a:ext uri="{FF2B5EF4-FFF2-40B4-BE49-F238E27FC236}">
              <a16:creationId xmlns:a16="http://schemas.microsoft.com/office/drawing/2014/main" id="{19962D33-29EE-495F-914D-60E7EEC004D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80" name="Text Box 15">
          <a:extLst>
            <a:ext uri="{FF2B5EF4-FFF2-40B4-BE49-F238E27FC236}">
              <a16:creationId xmlns:a16="http://schemas.microsoft.com/office/drawing/2014/main" id="{78A8053A-112A-45B3-8ABE-57D153D3DF7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81" name="Text Box 15">
          <a:extLst>
            <a:ext uri="{FF2B5EF4-FFF2-40B4-BE49-F238E27FC236}">
              <a16:creationId xmlns:a16="http://schemas.microsoft.com/office/drawing/2014/main" id="{C699C5B6-A1F8-4415-A090-B6D90DD48B8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82" name="Text Box 15">
          <a:extLst>
            <a:ext uri="{FF2B5EF4-FFF2-40B4-BE49-F238E27FC236}">
              <a16:creationId xmlns:a16="http://schemas.microsoft.com/office/drawing/2014/main" id="{A1D83530-72AC-46CB-974F-105406B5F8E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83" name="Text Box 15">
          <a:extLst>
            <a:ext uri="{FF2B5EF4-FFF2-40B4-BE49-F238E27FC236}">
              <a16:creationId xmlns:a16="http://schemas.microsoft.com/office/drawing/2014/main" id="{E4362308-ADF1-4104-81B5-C22FA171727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4" name="Text Box 15">
          <a:extLst>
            <a:ext uri="{FF2B5EF4-FFF2-40B4-BE49-F238E27FC236}">
              <a16:creationId xmlns:a16="http://schemas.microsoft.com/office/drawing/2014/main" id="{7C085144-AC03-4E54-ACB4-AAB288C8E2B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5" name="Text Box 15">
          <a:extLst>
            <a:ext uri="{FF2B5EF4-FFF2-40B4-BE49-F238E27FC236}">
              <a16:creationId xmlns:a16="http://schemas.microsoft.com/office/drawing/2014/main" id="{E0D6F05E-9DC3-4AB1-9677-18595D56A3D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6" name="Text Box 15">
          <a:extLst>
            <a:ext uri="{FF2B5EF4-FFF2-40B4-BE49-F238E27FC236}">
              <a16:creationId xmlns:a16="http://schemas.microsoft.com/office/drawing/2014/main" id="{7A062307-0170-41CB-BD03-C8561F5F097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7" name="Text Box 15">
          <a:extLst>
            <a:ext uri="{FF2B5EF4-FFF2-40B4-BE49-F238E27FC236}">
              <a16:creationId xmlns:a16="http://schemas.microsoft.com/office/drawing/2014/main" id="{C9C16490-8E99-4393-A8B4-4FB3F26A7BF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8" name="Text Box 15">
          <a:extLst>
            <a:ext uri="{FF2B5EF4-FFF2-40B4-BE49-F238E27FC236}">
              <a16:creationId xmlns:a16="http://schemas.microsoft.com/office/drawing/2014/main" id="{05C02FD5-318A-45BF-BA0D-90AC4C5DE7F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89" name="Text Box 15">
          <a:extLst>
            <a:ext uri="{FF2B5EF4-FFF2-40B4-BE49-F238E27FC236}">
              <a16:creationId xmlns:a16="http://schemas.microsoft.com/office/drawing/2014/main" id="{27F01D41-4CE3-4F5C-BEAB-B5641A1F928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90" name="Text Box 15">
          <a:extLst>
            <a:ext uri="{FF2B5EF4-FFF2-40B4-BE49-F238E27FC236}">
              <a16:creationId xmlns:a16="http://schemas.microsoft.com/office/drawing/2014/main" id="{FFDFE515-D8C4-4F4A-BDD6-E1D6DE17F47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791" name="Text Box 15">
          <a:extLst>
            <a:ext uri="{FF2B5EF4-FFF2-40B4-BE49-F238E27FC236}">
              <a16:creationId xmlns:a16="http://schemas.microsoft.com/office/drawing/2014/main" id="{D20EE5AF-60F3-4F29-B0BA-31CE5C61070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2" name="Text Box 15">
          <a:extLst>
            <a:ext uri="{FF2B5EF4-FFF2-40B4-BE49-F238E27FC236}">
              <a16:creationId xmlns:a16="http://schemas.microsoft.com/office/drawing/2014/main" id="{D8F30E90-6931-4445-9324-465B1BCC237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3" name="Text Box 15">
          <a:extLst>
            <a:ext uri="{FF2B5EF4-FFF2-40B4-BE49-F238E27FC236}">
              <a16:creationId xmlns:a16="http://schemas.microsoft.com/office/drawing/2014/main" id="{9819CD17-5BDA-4391-BB17-E92687C4279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4" name="Text Box 15">
          <a:extLst>
            <a:ext uri="{FF2B5EF4-FFF2-40B4-BE49-F238E27FC236}">
              <a16:creationId xmlns:a16="http://schemas.microsoft.com/office/drawing/2014/main" id="{DDC75CEA-82F8-457B-ACDD-6CB28ABFC1C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5" name="Text Box 15">
          <a:extLst>
            <a:ext uri="{FF2B5EF4-FFF2-40B4-BE49-F238E27FC236}">
              <a16:creationId xmlns:a16="http://schemas.microsoft.com/office/drawing/2014/main" id="{834A9FC4-144B-4785-98F7-3BFC4FE64A6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6" name="Text Box 15">
          <a:extLst>
            <a:ext uri="{FF2B5EF4-FFF2-40B4-BE49-F238E27FC236}">
              <a16:creationId xmlns:a16="http://schemas.microsoft.com/office/drawing/2014/main" id="{404D0322-5AFA-4C94-9C95-7FEBD1E8C4F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7" name="Text Box 15">
          <a:extLst>
            <a:ext uri="{FF2B5EF4-FFF2-40B4-BE49-F238E27FC236}">
              <a16:creationId xmlns:a16="http://schemas.microsoft.com/office/drawing/2014/main" id="{9FCCCAC5-2F04-4B4C-B0D3-F24FFF1ED17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8" name="Text Box 15">
          <a:extLst>
            <a:ext uri="{FF2B5EF4-FFF2-40B4-BE49-F238E27FC236}">
              <a16:creationId xmlns:a16="http://schemas.microsoft.com/office/drawing/2014/main" id="{827AED80-46E8-4F39-B71A-6C76578B0EE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799" name="Text Box 15">
          <a:extLst>
            <a:ext uri="{FF2B5EF4-FFF2-40B4-BE49-F238E27FC236}">
              <a16:creationId xmlns:a16="http://schemas.microsoft.com/office/drawing/2014/main" id="{C7DD420B-B658-41FD-95BF-9D477613D09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0" name="Text Box 15">
          <a:extLst>
            <a:ext uri="{FF2B5EF4-FFF2-40B4-BE49-F238E27FC236}">
              <a16:creationId xmlns:a16="http://schemas.microsoft.com/office/drawing/2014/main" id="{2618A8FB-611E-4872-B3DE-95E062EA2B2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1" name="Text Box 15">
          <a:extLst>
            <a:ext uri="{FF2B5EF4-FFF2-40B4-BE49-F238E27FC236}">
              <a16:creationId xmlns:a16="http://schemas.microsoft.com/office/drawing/2014/main" id="{9962F566-F2B3-4EA8-A626-135581B9E5A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2" name="Text Box 15">
          <a:extLst>
            <a:ext uri="{FF2B5EF4-FFF2-40B4-BE49-F238E27FC236}">
              <a16:creationId xmlns:a16="http://schemas.microsoft.com/office/drawing/2014/main" id="{2D1BCD12-45D8-49B0-9B5F-F643D9E02D9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3" name="Text Box 15">
          <a:extLst>
            <a:ext uri="{FF2B5EF4-FFF2-40B4-BE49-F238E27FC236}">
              <a16:creationId xmlns:a16="http://schemas.microsoft.com/office/drawing/2014/main" id="{A5CBF739-631B-4444-B766-7BBD96739CE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4" name="Text Box 15">
          <a:extLst>
            <a:ext uri="{FF2B5EF4-FFF2-40B4-BE49-F238E27FC236}">
              <a16:creationId xmlns:a16="http://schemas.microsoft.com/office/drawing/2014/main" id="{BBC82126-21AB-44EC-9AAB-4A21FA78D22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5" name="Text Box 15">
          <a:extLst>
            <a:ext uri="{FF2B5EF4-FFF2-40B4-BE49-F238E27FC236}">
              <a16:creationId xmlns:a16="http://schemas.microsoft.com/office/drawing/2014/main" id="{7D909AAC-8779-4CDD-9ED9-D39D2C1B62F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6" name="Text Box 15">
          <a:extLst>
            <a:ext uri="{FF2B5EF4-FFF2-40B4-BE49-F238E27FC236}">
              <a16:creationId xmlns:a16="http://schemas.microsoft.com/office/drawing/2014/main" id="{16F9BA6E-9748-44C0-A4CE-32C58AA2775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07" name="Text Box 15">
          <a:extLst>
            <a:ext uri="{FF2B5EF4-FFF2-40B4-BE49-F238E27FC236}">
              <a16:creationId xmlns:a16="http://schemas.microsoft.com/office/drawing/2014/main" id="{05C15FC9-2698-49A1-89A3-19C2E2374BC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08" name="Text Box 15">
          <a:extLst>
            <a:ext uri="{FF2B5EF4-FFF2-40B4-BE49-F238E27FC236}">
              <a16:creationId xmlns:a16="http://schemas.microsoft.com/office/drawing/2014/main" id="{C83C92BD-9F65-4215-91B9-AA3C1DAC3B0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09" name="Text Box 15">
          <a:extLst>
            <a:ext uri="{FF2B5EF4-FFF2-40B4-BE49-F238E27FC236}">
              <a16:creationId xmlns:a16="http://schemas.microsoft.com/office/drawing/2014/main" id="{FD60E101-2859-4902-8B2F-0AE9B215E87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0" name="Text Box 15">
          <a:extLst>
            <a:ext uri="{FF2B5EF4-FFF2-40B4-BE49-F238E27FC236}">
              <a16:creationId xmlns:a16="http://schemas.microsoft.com/office/drawing/2014/main" id="{1700D5A2-8865-4CE0-8E06-7F005E78B18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1" name="Text Box 15">
          <a:extLst>
            <a:ext uri="{FF2B5EF4-FFF2-40B4-BE49-F238E27FC236}">
              <a16:creationId xmlns:a16="http://schemas.microsoft.com/office/drawing/2014/main" id="{992F7D07-37CA-47A2-97B4-503B1917F73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2" name="Text Box 15">
          <a:extLst>
            <a:ext uri="{FF2B5EF4-FFF2-40B4-BE49-F238E27FC236}">
              <a16:creationId xmlns:a16="http://schemas.microsoft.com/office/drawing/2014/main" id="{BB29AFD8-5D1A-4AA4-B530-7638F857239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3" name="Text Box 15">
          <a:extLst>
            <a:ext uri="{FF2B5EF4-FFF2-40B4-BE49-F238E27FC236}">
              <a16:creationId xmlns:a16="http://schemas.microsoft.com/office/drawing/2014/main" id="{08644CDB-E25C-461A-8E59-B4E02399BCC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4" name="Text Box 15">
          <a:extLst>
            <a:ext uri="{FF2B5EF4-FFF2-40B4-BE49-F238E27FC236}">
              <a16:creationId xmlns:a16="http://schemas.microsoft.com/office/drawing/2014/main" id="{417E9D55-DFA6-4A68-9009-0ECA61BF514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15" name="Text Box 15">
          <a:extLst>
            <a:ext uri="{FF2B5EF4-FFF2-40B4-BE49-F238E27FC236}">
              <a16:creationId xmlns:a16="http://schemas.microsoft.com/office/drawing/2014/main" id="{BF4D7BC1-F7D5-48D3-83EC-3BFE58A24B9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16" name="Text Box 15">
          <a:extLst>
            <a:ext uri="{FF2B5EF4-FFF2-40B4-BE49-F238E27FC236}">
              <a16:creationId xmlns:a16="http://schemas.microsoft.com/office/drawing/2014/main" id="{51806C99-D98A-4DA5-A93A-775183ABA6B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17" name="Text Box 15">
          <a:extLst>
            <a:ext uri="{FF2B5EF4-FFF2-40B4-BE49-F238E27FC236}">
              <a16:creationId xmlns:a16="http://schemas.microsoft.com/office/drawing/2014/main" id="{C76A6B56-A222-461B-A16C-06FE4B01327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18" name="Text Box 15">
          <a:extLst>
            <a:ext uri="{FF2B5EF4-FFF2-40B4-BE49-F238E27FC236}">
              <a16:creationId xmlns:a16="http://schemas.microsoft.com/office/drawing/2014/main" id="{E0DA222C-C34C-4B80-A7AC-7DF9AA78FEE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19" name="Text Box 15">
          <a:extLst>
            <a:ext uri="{FF2B5EF4-FFF2-40B4-BE49-F238E27FC236}">
              <a16:creationId xmlns:a16="http://schemas.microsoft.com/office/drawing/2014/main" id="{D1C8AF8B-E54C-4023-9E3F-A89402EFE3E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20" name="Text Box 15">
          <a:extLst>
            <a:ext uri="{FF2B5EF4-FFF2-40B4-BE49-F238E27FC236}">
              <a16:creationId xmlns:a16="http://schemas.microsoft.com/office/drawing/2014/main" id="{42620970-BD73-4A63-B822-C02A643D9E2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21" name="Text Box 15">
          <a:extLst>
            <a:ext uri="{FF2B5EF4-FFF2-40B4-BE49-F238E27FC236}">
              <a16:creationId xmlns:a16="http://schemas.microsoft.com/office/drawing/2014/main" id="{10436E81-6E24-4480-AAC5-E6275F7C232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22" name="Text Box 15">
          <a:extLst>
            <a:ext uri="{FF2B5EF4-FFF2-40B4-BE49-F238E27FC236}">
              <a16:creationId xmlns:a16="http://schemas.microsoft.com/office/drawing/2014/main" id="{B8CAAFD2-B7F1-4B37-921F-1549D128816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23" name="Text Box 15">
          <a:extLst>
            <a:ext uri="{FF2B5EF4-FFF2-40B4-BE49-F238E27FC236}">
              <a16:creationId xmlns:a16="http://schemas.microsoft.com/office/drawing/2014/main" id="{A51C8BF9-9097-4415-AFF6-C2E20122512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4" name="Text Box 15">
          <a:extLst>
            <a:ext uri="{FF2B5EF4-FFF2-40B4-BE49-F238E27FC236}">
              <a16:creationId xmlns:a16="http://schemas.microsoft.com/office/drawing/2014/main" id="{6CDE75B3-8808-4EA6-9F7E-CD4DF1FE9C8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5" name="Text Box 15">
          <a:extLst>
            <a:ext uri="{FF2B5EF4-FFF2-40B4-BE49-F238E27FC236}">
              <a16:creationId xmlns:a16="http://schemas.microsoft.com/office/drawing/2014/main" id="{EB3D9BD6-93DF-4D39-9052-41A2EBDA38C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6" name="Text Box 15">
          <a:extLst>
            <a:ext uri="{FF2B5EF4-FFF2-40B4-BE49-F238E27FC236}">
              <a16:creationId xmlns:a16="http://schemas.microsoft.com/office/drawing/2014/main" id="{70711E7D-EA71-4014-A8A1-2B1B003E11E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7" name="Text Box 15">
          <a:extLst>
            <a:ext uri="{FF2B5EF4-FFF2-40B4-BE49-F238E27FC236}">
              <a16:creationId xmlns:a16="http://schemas.microsoft.com/office/drawing/2014/main" id="{7DD8AAE2-5C0A-4C31-B00C-07A2537637F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8" name="Text Box 15">
          <a:extLst>
            <a:ext uri="{FF2B5EF4-FFF2-40B4-BE49-F238E27FC236}">
              <a16:creationId xmlns:a16="http://schemas.microsoft.com/office/drawing/2014/main" id="{603D1E28-F160-4489-BA6A-3907EC52B8B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29" name="Text Box 15">
          <a:extLst>
            <a:ext uri="{FF2B5EF4-FFF2-40B4-BE49-F238E27FC236}">
              <a16:creationId xmlns:a16="http://schemas.microsoft.com/office/drawing/2014/main" id="{FA9C6AFF-DF90-4DAD-8CCB-0196FDE9EAB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30" name="Text Box 15">
          <a:extLst>
            <a:ext uri="{FF2B5EF4-FFF2-40B4-BE49-F238E27FC236}">
              <a16:creationId xmlns:a16="http://schemas.microsoft.com/office/drawing/2014/main" id="{DD96DC28-2CB2-4EBB-9D5A-C58F3AF75E9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831" name="Text Box 15">
          <a:extLst>
            <a:ext uri="{FF2B5EF4-FFF2-40B4-BE49-F238E27FC236}">
              <a16:creationId xmlns:a16="http://schemas.microsoft.com/office/drawing/2014/main" id="{BC2A7EE3-CFAA-44EB-82CB-A8F453B4CA0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2" name="Text Box 15">
          <a:extLst>
            <a:ext uri="{FF2B5EF4-FFF2-40B4-BE49-F238E27FC236}">
              <a16:creationId xmlns:a16="http://schemas.microsoft.com/office/drawing/2014/main" id="{FA557BD0-6138-4142-8A6A-254A3E10D0D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3" name="Text Box 15">
          <a:extLst>
            <a:ext uri="{FF2B5EF4-FFF2-40B4-BE49-F238E27FC236}">
              <a16:creationId xmlns:a16="http://schemas.microsoft.com/office/drawing/2014/main" id="{BEF861B8-9374-49EE-B64F-0EADEFD54D6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4" name="Text Box 15">
          <a:extLst>
            <a:ext uri="{FF2B5EF4-FFF2-40B4-BE49-F238E27FC236}">
              <a16:creationId xmlns:a16="http://schemas.microsoft.com/office/drawing/2014/main" id="{51C39D98-C370-4C5A-B45F-E220C1596F2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5" name="Text Box 15">
          <a:extLst>
            <a:ext uri="{FF2B5EF4-FFF2-40B4-BE49-F238E27FC236}">
              <a16:creationId xmlns:a16="http://schemas.microsoft.com/office/drawing/2014/main" id="{E68C0FE3-53BB-48CF-BDDF-4826E196DFE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6" name="Text Box 15">
          <a:extLst>
            <a:ext uri="{FF2B5EF4-FFF2-40B4-BE49-F238E27FC236}">
              <a16:creationId xmlns:a16="http://schemas.microsoft.com/office/drawing/2014/main" id="{9BB863F4-3B54-4453-8874-9E5EDF14A64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7" name="Text Box 15">
          <a:extLst>
            <a:ext uri="{FF2B5EF4-FFF2-40B4-BE49-F238E27FC236}">
              <a16:creationId xmlns:a16="http://schemas.microsoft.com/office/drawing/2014/main" id="{6A4F2508-F49B-40FE-8209-E0949D103ED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8" name="Text Box 15">
          <a:extLst>
            <a:ext uri="{FF2B5EF4-FFF2-40B4-BE49-F238E27FC236}">
              <a16:creationId xmlns:a16="http://schemas.microsoft.com/office/drawing/2014/main" id="{ADB995A9-50E8-4FEA-B3A8-024FE8174F3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39" name="Text Box 15">
          <a:extLst>
            <a:ext uri="{FF2B5EF4-FFF2-40B4-BE49-F238E27FC236}">
              <a16:creationId xmlns:a16="http://schemas.microsoft.com/office/drawing/2014/main" id="{6B67E06A-2A4A-4912-9F5E-55FA65B08AD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0" name="Text Box 15">
          <a:extLst>
            <a:ext uri="{FF2B5EF4-FFF2-40B4-BE49-F238E27FC236}">
              <a16:creationId xmlns:a16="http://schemas.microsoft.com/office/drawing/2014/main" id="{B5DAE228-8D51-40C0-A870-34F5515B7BC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1" name="Text Box 15">
          <a:extLst>
            <a:ext uri="{FF2B5EF4-FFF2-40B4-BE49-F238E27FC236}">
              <a16:creationId xmlns:a16="http://schemas.microsoft.com/office/drawing/2014/main" id="{3AC70296-0FD5-425E-9AEB-60549B922DC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2" name="Text Box 15">
          <a:extLst>
            <a:ext uri="{FF2B5EF4-FFF2-40B4-BE49-F238E27FC236}">
              <a16:creationId xmlns:a16="http://schemas.microsoft.com/office/drawing/2014/main" id="{CC87E074-4D8B-43B4-B1F8-AC4B244FAF0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3" name="Text Box 15">
          <a:extLst>
            <a:ext uri="{FF2B5EF4-FFF2-40B4-BE49-F238E27FC236}">
              <a16:creationId xmlns:a16="http://schemas.microsoft.com/office/drawing/2014/main" id="{9A7A0151-6990-4636-8B73-CC4D55BE4B4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4" name="Text Box 15">
          <a:extLst>
            <a:ext uri="{FF2B5EF4-FFF2-40B4-BE49-F238E27FC236}">
              <a16:creationId xmlns:a16="http://schemas.microsoft.com/office/drawing/2014/main" id="{C5314D4D-CFE9-4C22-A744-7219D65797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5" name="Text Box 15">
          <a:extLst>
            <a:ext uri="{FF2B5EF4-FFF2-40B4-BE49-F238E27FC236}">
              <a16:creationId xmlns:a16="http://schemas.microsoft.com/office/drawing/2014/main" id="{A4198C99-DB97-45F5-8FCF-758CADC2835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6" name="Text Box 15">
          <a:extLst>
            <a:ext uri="{FF2B5EF4-FFF2-40B4-BE49-F238E27FC236}">
              <a16:creationId xmlns:a16="http://schemas.microsoft.com/office/drawing/2014/main" id="{32093F70-2290-4ACB-986B-44D5D022AE4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47" name="Text Box 15">
          <a:extLst>
            <a:ext uri="{FF2B5EF4-FFF2-40B4-BE49-F238E27FC236}">
              <a16:creationId xmlns:a16="http://schemas.microsoft.com/office/drawing/2014/main" id="{AB3A5AC7-0BB6-4D07-A195-4450D3A1FB9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48" name="Text Box 15">
          <a:extLst>
            <a:ext uri="{FF2B5EF4-FFF2-40B4-BE49-F238E27FC236}">
              <a16:creationId xmlns:a16="http://schemas.microsoft.com/office/drawing/2014/main" id="{6EEED450-3923-4BB3-B7E3-45EB0103BF0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49" name="Text Box 15">
          <a:extLst>
            <a:ext uri="{FF2B5EF4-FFF2-40B4-BE49-F238E27FC236}">
              <a16:creationId xmlns:a16="http://schemas.microsoft.com/office/drawing/2014/main" id="{AE7D2120-9EBB-4A61-911F-F34ECA55C7E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0" name="Text Box 15">
          <a:extLst>
            <a:ext uri="{FF2B5EF4-FFF2-40B4-BE49-F238E27FC236}">
              <a16:creationId xmlns:a16="http://schemas.microsoft.com/office/drawing/2014/main" id="{4E4254D8-3E95-4D8A-9451-05A0E739F6A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1" name="Text Box 15">
          <a:extLst>
            <a:ext uri="{FF2B5EF4-FFF2-40B4-BE49-F238E27FC236}">
              <a16:creationId xmlns:a16="http://schemas.microsoft.com/office/drawing/2014/main" id="{03F2C270-5977-4D40-82AF-6DD96D6FC20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2" name="Text Box 15">
          <a:extLst>
            <a:ext uri="{FF2B5EF4-FFF2-40B4-BE49-F238E27FC236}">
              <a16:creationId xmlns:a16="http://schemas.microsoft.com/office/drawing/2014/main" id="{4FD8F06E-34DF-4616-AACB-4E801F3749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3" name="Text Box 15">
          <a:extLst>
            <a:ext uri="{FF2B5EF4-FFF2-40B4-BE49-F238E27FC236}">
              <a16:creationId xmlns:a16="http://schemas.microsoft.com/office/drawing/2014/main" id="{EA1868C6-EF4F-43C5-BEC2-AAFA441D23F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4" name="Text Box 15">
          <a:extLst>
            <a:ext uri="{FF2B5EF4-FFF2-40B4-BE49-F238E27FC236}">
              <a16:creationId xmlns:a16="http://schemas.microsoft.com/office/drawing/2014/main" id="{1907FDD5-A6A0-4107-84EC-C12AB11C89C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55" name="Text Box 15">
          <a:extLst>
            <a:ext uri="{FF2B5EF4-FFF2-40B4-BE49-F238E27FC236}">
              <a16:creationId xmlns:a16="http://schemas.microsoft.com/office/drawing/2014/main" id="{73B447EC-69EA-4088-B478-B603281E2FB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56" name="Text Box 15">
          <a:extLst>
            <a:ext uri="{FF2B5EF4-FFF2-40B4-BE49-F238E27FC236}">
              <a16:creationId xmlns:a16="http://schemas.microsoft.com/office/drawing/2014/main" id="{0AA5EE80-0789-49B1-A682-57C9A98D3BB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57" name="Text Box 15">
          <a:extLst>
            <a:ext uri="{FF2B5EF4-FFF2-40B4-BE49-F238E27FC236}">
              <a16:creationId xmlns:a16="http://schemas.microsoft.com/office/drawing/2014/main" id="{EFFC0DFD-00B7-4A02-94B2-EE4B786B4F6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58" name="Text Box 15">
          <a:extLst>
            <a:ext uri="{FF2B5EF4-FFF2-40B4-BE49-F238E27FC236}">
              <a16:creationId xmlns:a16="http://schemas.microsoft.com/office/drawing/2014/main" id="{1DC4D167-6CB6-42F8-9671-A7C83C3BBF7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59" name="Text Box 15">
          <a:extLst>
            <a:ext uri="{FF2B5EF4-FFF2-40B4-BE49-F238E27FC236}">
              <a16:creationId xmlns:a16="http://schemas.microsoft.com/office/drawing/2014/main" id="{7606041D-CDFE-459F-8C10-F9551ABC82B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60" name="Text Box 15">
          <a:extLst>
            <a:ext uri="{FF2B5EF4-FFF2-40B4-BE49-F238E27FC236}">
              <a16:creationId xmlns:a16="http://schemas.microsoft.com/office/drawing/2014/main" id="{EF36290D-7CCD-4164-BE3E-851062777E1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61" name="Text Box 15">
          <a:extLst>
            <a:ext uri="{FF2B5EF4-FFF2-40B4-BE49-F238E27FC236}">
              <a16:creationId xmlns:a16="http://schemas.microsoft.com/office/drawing/2014/main" id="{32785D48-6E6B-4D7D-8508-3D4A527AD86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62" name="Text Box 15">
          <a:extLst>
            <a:ext uri="{FF2B5EF4-FFF2-40B4-BE49-F238E27FC236}">
              <a16:creationId xmlns:a16="http://schemas.microsoft.com/office/drawing/2014/main" id="{0B2DFEA3-58EE-4101-9598-FD0EEE0307D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63" name="Text Box 15">
          <a:extLst>
            <a:ext uri="{FF2B5EF4-FFF2-40B4-BE49-F238E27FC236}">
              <a16:creationId xmlns:a16="http://schemas.microsoft.com/office/drawing/2014/main" id="{5FEF8D06-3B2A-4D9E-87CC-1F36E996FF8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4" name="Text Box 15">
          <a:extLst>
            <a:ext uri="{FF2B5EF4-FFF2-40B4-BE49-F238E27FC236}">
              <a16:creationId xmlns:a16="http://schemas.microsoft.com/office/drawing/2014/main" id="{CFFAB3AC-34C7-44C4-92B3-B3E18EB4FCE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5" name="Text Box 15">
          <a:extLst>
            <a:ext uri="{FF2B5EF4-FFF2-40B4-BE49-F238E27FC236}">
              <a16:creationId xmlns:a16="http://schemas.microsoft.com/office/drawing/2014/main" id="{2F4125F0-3C91-4342-8195-28150B0A0E4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6" name="Text Box 15">
          <a:extLst>
            <a:ext uri="{FF2B5EF4-FFF2-40B4-BE49-F238E27FC236}">
              <a16:creationId xmlns:a16="http://schemas.microsoft.com/office/drawing/2014/main" id="{704A556E-4CF8-4E3D-BDFF-87745734E5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7" name="Text Box 15">
          <a:extLst>
            <a:ext uri="{FF2B5EF4-FFF2-40B4-BE49-F238E27FC236}">
              <a16:creationId xmlns:a16="http://schemas.microsoft.com/office/drawing/2014/main" id="{70C4235A-C3EE-4F98-A53C-70042BB4FE1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8" name="Text Box 15">
          <a:extLst>
            <a:ext uri="{FF2B5EF4-FFF2-40B4-BE49-F238E27FC236}">
              <a16:creationId xmlns:a16="http://schemas.microsoft.com/office/drawing/2014/main" id="{2E3B6172-144F-40A5-84ED-6DCB984F80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69" name="Text Box 15">
          <a:extLst>
            <a:ext uri="{FF2B5EF4-FFF2-40B4-BE49-F238E27FC236}">
              <a16:creationId xmlns:a16="http://schemas.microsoft.com/office/drawing/2014/main" id="{AF81C04C-488D-4CFD-AA66-6E48F12FA5B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70" name="Text Box 15">
          <a:extLst>
            <a:ext uri="{FF2B5EF4-FFF2-40B4-BE49-F238E27FC236}">
              <a16:creationId xmlns:a16="http://schemas.microsoft.com/office/drawing/2014/main" id="{D94F4DB0-50E1-4AB0-8EB1-F618EEADCA9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5871" name="Text Box 15">
          <a:extLst>
            <a:ext uri="{FF2B5EF4-FFF2-40B4-BE49-F238E27FC236}">
              <a16:creationId xmlns:a16="http://schemas.microsoft.com/office/drawing/2014/main" id="{80D29171-A11D-4DBD-B4D5-BEE1A267558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2" name="Text Box 15">
          <a:extLst>
            <a:ext uri="{FF2B5EF4-FFF2-40B4-BE49-F238E27FC236}">
              <a16:creationId xmlns:a16="http://schemas.microsoft.com/office/drawing/2014/main" id="{0283CF63-9E35-4EE3-88A9-CFACFB1A0C0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3" name="Text Box 15">
          <a:extLst>
            <a:ext uri="{FF2B5EF4-FFF2-40B4-BE49-F238E27FC236}">
              <a16:creationId xmlns:a16="http://schemas.microsoft.com/office/drawing/2014/main" id="{3C5675E4-AC67-4E44-A8D1-7AF793D4E07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4" name="Text Box 15">
          <a:extLst>
            <a:ext uri="{FF2B5EF4-FFF2-40B4-BE49-F238E27FC236}">
              <a16:creationId xmlns:a16="http://schemas.microsoft.com/office/drawing/2014/main" id="{31D2D3E7-8BD3-4799-8BE8-7A304A246EE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5" name="Text Box 15">
          <a:extLst>
            <a:ext uri="{FF2B5EF4-FFF2-40B4-BE49-F238E27FC236}">
              <a16:creationId xmlns:a16="http://schemas.microsoft.com/office/drawing/2014/main" id="{BEBA6051-C93B-4295-AAFD-04763322DB5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6" name="Text Box 15">
          <a:extLst>
            <a:ext uri="{FF2B5EF4-FFF2-40B4-BE49-F238E27FC236}">
              <a16:creationId xmlns:a16="http://schemas.microsoft.com/office/drawing/2014/main" id="{B2816CC1-9AA8-4D95-924B-F359A10628E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7" name="Text Box 15">
          <a:extLst>
            <a:ext uri="{FF2B5EF4-FFF2-40B4-BE49-F238E27FC236}">
              <a16:creationId xmlns:a16="http://schemas.microsoft.com/office/drawing/2014/main" id="{9865F43C-B37C-4426-A72E-72916009388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8" name="Text Box 15">
          <a:extLst>
            <a:ext uri="{FF2B5EF4-FFF2-40B4-BE49-F238E27FC236}">
              <a16:creationId xmlns:a16="http://schemas.microsoft.com/office/drawing/2014/main" id="{D1663BB2-B8B1-41FB-9725-12F421D98D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5879" name="Text Box 15">
          <a:extLst>
            <a:ext uri="{FF2B5EF4-FFF2-40B4-BE49-F238E27FC236}">
              <a16:creationId xmlns:a16="http://schemas.microsoft.com/office/drawing/2014/main" id="{BD8028CC-35EF-4037-887C-7E9BB811BD5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0" name="Text Box 15">
          <a:extLst>
            <a:ext uri="{FF2B5EF4-FFF2-40B4-BE49-F238E27FC236}">
              <a16:creationId xmlns:a16="http://schemas.microsoft.com/office/drawing/2014/main" id="{6B29454B-9A33-4631-B4F6-79907985264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1" name="Text Box 15">
          <a:extLst>
            <a:ext uri="{FF2B5EF4-FFF2-40B4-BE49-F238E27FC236}">
              <a16:creationId xmlns:a16="http://schemas.microsoft.com/office/drawing/2014/main" id="{0B7C6D72-1C94-429F-9359-BFF4C65002C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2" name="Text Box 15">
          <a:extLst>
            <a:ext uri="{FF2B5EF4-FFF2-40B4-BE49-F238E27FC236}">
              <a16:creationId xmlns:a16="http://schemas.microsoft.com/office/drawing/2014/main" id="{B6E6764D-31DA-4807-8C26-4CFC47DE31E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3" name="Text Box 15">
          <a:extLst>
            <a:ext uri="{FF2B5EF4-FFF2-40B4-BE49-F238E27FC236}">
              <a16:creationId xmlns:a16="http://schemas.microsoft.com/office/drawing/2014/main" id="{981440C4-C3CD-48AF-8E2D-ED95B42A20C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4" name="Text Box 15">
          <a:extLst>
            <a:ext uri="{FF2B5EF4-FFF2-40B4-BE49-F238E27FC236}">
              <a16:creationId xmlns:a16="http://schemas.microsoft.com/office/drawing/2014/main" id="{BDF83275-EDFE-4245-908F-C08CB7526F9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5" name="Text Box 15">
          <a:extLst>
            <a:ext uri="{FF2B5EF4-FFF2-40B4-BE49-F238E27FC236}">
              <a16:creationId xmlns:a16="http://schemas.microsoft.com/office/drawing/2014/main" id="{F3FAA6D8-FC83-4C48-949F-D31534432B0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6" name="Text Box 15">
          <a:extLst>
            <a:ext uri="{FF2B5EF4-FFF2-40B4-BE49-F238E27FC236}">
              <a16:creationId xmlns:a16="http://schemas.microsoft.com/office/drawing/2014/main" id="{67C692E6-3FF1-495C-848B-B6911A359B3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887" name="Text Box 15">
          <a:extLst>
            <a:ext uri="{FF2B5EF4-FFF2-40B4-BE49-F238E27FC236}">
              <a16:creationId xmlns:a16="http://schemas.microsoft.com/office/drawing/2014/main" id="{38369918-8545-4FCE-A4C8-1CBC760579E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88" name="Text Box 15">
          <a:extLst>
            <a:ext uri="{FF2B5EF4-FFF2-40B4-BE49-F238E27FC236}">
              <a16:creationId xmlns:a16="http://schemas.microsoft.com/office/drawing/2014/main" id="{8AAACFB0-D08C-48F3-907D-664E33DDBEC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89" name="Text Box 15">
          <a:extLst>
            <a:ext uri="{FF2B5EF4-FFF2-40B4-BE49-F238E27FC236}">
              <a16:creationId xmlns:a16="http://schemas.microsoft.com/office/drawing/2014/main" id="{6E7E317D-C9B5-48EF-9141-CE59899D8E3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0" name="Text Box 15">
          <a:extLst>
            <a:ext uri="{FF2B5EF4-FFF2-40B4-BE49-F238E27FC236}">
              <a16:creationId xmlns:a16="http://schemas.microsoft.com/office/drawing/2014/main" id="{6832A52B-1600-4C52-9232-A11AA4019A7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1" name="Text Box 15">
          <a:extLst>
            <a:ext uri="{FF2B5EF4-FFF2-40B4-BE49-F238E27FC236}">
              <a16:creationId xmlns:a16="http://schemas.microsoft.com/office/drawing/2014/main" id="{8F367463-0795-4A92-BDE7-978030461EB0}"/>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2" name="Text Box 15">
          <a:extLst>
            <a:ext uri="{FF2B5EF4-FFF2-40B4-BE49-F238E27FC236}">
              <a16:creationId xmlns:a16="http://schemas.microsoft.com/office/drawing/2014/main" id="{F00D56E2-71B8-4D66-8389-33FC1367AA4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3" name="Text Box 15">
          <a:extLst>
            <a:ext uri="{FF2B5EF4-FFF2-40B4-BE49-F238E27FC236}">
              <a16:creationId xmlns:a16="http://schemas.microsoft.com/office/drawing/2014/main" id="{94C5C09A-7B2D-440C-9DC0-B5976BB362B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4" name="Text Box 15">
          <a:extLst>
            <a:ext uri="{FF2B5EF4-FFF2-40B4-BE49-F238E27FC236}">
              <a16:creationId xmlns:a16="http://schemas.microsoft.com/office/drawing/2014/main" id="{16D7356B-9BBF-4108-95DB-2DC041C3626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895" name="Text Box 15">
          <a:extLst>
            <a:ext uri="{FF2B5EF4-FFF2-40B4-BE49-F238E27FC236}">
              <a16:creationId xmlns:a16="http://schemas.microsoft.com/office/drawing/2014/main" id="{25E40835-F5C2-473A-9525-387EC3EC99B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96" name="Text Box 15">
          <a:extLst>
            <a:ext uri="{FF2B5EF4-FFF2-40B4-BE49-F238E27FC236}">
              <a16:creationId xmlns:a16="http://schemas.microsoft.com/office/drawing/2014/main" id="{4B140D6C-7B5F-4E0D-964B-E0126972BDB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97" name="Text Box 15">
          <a:extLst>
            <a:ext uri="{FF2B5EF4-FFF2-40B4-BE49-F238E27FC236}">
              <a16:creationId xmlns:a16="http://schemas.microsoft.com/office/drawing/2014/main" id="{9868AE20-CECB-4F5D-979F-6B8F9B60165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98" name="Text Box 15">
          <a:extLst>
            <a:ext uri="{FF2B5EF4-FFF2-40B4-BE49-F238E27FC236}">
              <a16:creationId xmlns:a16="http://schemas.microsoft.com/office/drawing/2014/main" id="{6D0BB4A7-F1B0-45DE-9D90-ED205A4996A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899" name="Text Box 15">
          <a:extLst>
            <a:ext uri="{FF2B5EF4-FFF2-40B4-BE49-F238E27FC236}">
              <a16:creationId xmlns:a16="http://schemas.microsoft.com/office/drawing/2014/main" id="{BB8574BB-AB76-4441-AC14-84F63AC7929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00" name="Text Box 15">
          <a:extLst>
            <a:ext uri="{FF2B5EF4-FFF2-40B4-BE49-F238E27FC236}">
              <a16:creationId xmlns:a16="http://schemas.microsoft.com/office/drawing/2014/main" id="{86FE8C50-E433-4E43-B1D0-33069ED8A0E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01" name="Text Box 15">
          <a:extLst>
            <a:ext uri="{FF2B5EF4-FFF2-40B4-BE49-F238E27FC236}">
              <a16:creationId xmlns:a16="http://schemas.microsoft.com/office/drawing/2014/main" id="{DDA8A496-4196-48EE-96C6-DA77155B0F6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02" name="Text Box 15">
          <a:extLst>
            <a:ext uri="{FF2B5EF4-FFF2-40B4-BE49-F238E27FC236}">
              <a16:creationId xmlns:a16="http://schemas.microsoft.com/office/drawing/2014/main" id="{8E24528F-EEB6-4062-B6FF-1B1B65630DB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03" name="Text Box 15">
          <a:extLst>
            <a:ext uri="{FF2B5EF4-FFF2-40B4-BE49-F238E27FC236}">
              <a16:creationId xmlns:a16="http://schemas.microsoft.com/office/drawing/2014/main" id="{C05BEEF4-35A3-4F1D-965F-9C6D621DA69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4" name="Text Box 15">
          <a:extLst>
            <a:ext uri="{FF2B5EF4-FFF2-40B4-BE49-F238E27FC236}">
              <a16:creationId xmlns:a16="http://schemas.microsoft.com/office/drawing/2014/main" id="{EF1BDD34-D706-4065-81FF-4E1438ABB84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5" name="Text Box 15">
          <a:extLst>
            <a:ext uri="{FF2B5EF4-FFF2-40B4-BE49-F238E27FC236}">
              <a16:creationId xmlns:a16="http://schemas.microsoft.com/office/drawing/2014/main" id="{870E32C5-76F0-41F5-804C-68DFDD67482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6" name="Text Box 15">
          <a:extLst>
            <a:ext uri="{FF2B5EF4-FFF2-40B4-BE49-F238E27FC236}">
              <a16:creationId xmlns:a16="http://schemas.microsoft.com/office/drawing/2014/main" id="{16674324-3B52-4975-BDC4-74DAB4F67EF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7" name="Text Box 15">
          <a:extLst>
            <a:ext uri="{FF2B5EF4-FFF2-40B4-BE49-F238E27FC236}">
              <a16:creationId xmlns:a16="http://schemas.microsoft.com/office/drawing/2014/main" id="{A6D26301-E4AA-417F-9B32-F9B5684328C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8" name="Text Box 15">
          <a:extLst>
            <a:ext uri="{FF2B5EF4-FFF2-40B4-BE49-F238E27FC236}">
              <a16:creationId xmlns:a16="http://schemas.microsoft.com/office/drawing/2014/main" id="{47550E9A-7DF7-4273-A8DC-575AD2491EA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09" name="Text Box 15">
          <a:extLst>
            <a:ext uri="{FF2B5EF4-FFF2-40B4-BE49-F238E27FC236}">
              <a16:creationId xmlns:a16="http://schemas.microsoft.com/office/drawing/2014/main" id="{F2EC7AFF-A52A-470A-B58B-EBFB0C8746C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10" name="Text Box 15">
          <a:extLst>
            <a:ext uri="{FF2B5EF4-FFF2-40B4-BE49-F238E27FC236}">
              <a16:creationId xmlns:a16="http://schemas.microsoft.com/office/drawing/2014/main" id="{064B25E7-F8E8-4DFC-9B42-4C7D0DD5EB2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11" name="Text Box 15">
          <a:extLst>
            <a:ext uri="{FF2B5EF4-FFF2-40B4-BE49-F238E27FC236}">
              <a16:creationId xmlns:a16="http://schemas.microsoft.com/office/drawing/2014/main" id="{A35CADC9-3BD4-40CA-80C8-B53220183FF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2" name="Text Box 15">
          <a:extLst>
            <a:ext uri="{FF2B5EF4-FFF2-40B4-BE49-F238E27FC236}">
              <a16:creationId xmlns:a16="http://schemas.microsoft.com/office/drawing/2014/main" id="{4F150D2D-AEDF-40EE-B261-423D8F823D3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3" name="Text Box 15">
          <a:extLst>
            <a:ext uri="{FF2B5EF4-FFF2-40B4-BE49-F238E27FC236}">
              <a16:creationId xmlns:a16="http://schemas.microsoft.com/office/drawing/2014/main" id="{0751A066-61D6-4A09-A8D2-034EEC7C756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4" name="Text Box 15">
          <a:extLst>
            <a:ext uri="{FF2B5EF4-FFF2-40B4-BE49-F238E27FC236}">
              <a16:creationId xmlns:a16="http://schemas.microsoft.com/office/drawing/2014/main" id="{A8D4ABDB-A89F-4129-BA1B-DBA9E6F01DB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5" name="Text Box 15">
          <a:extLst>
            <a:ext uri="{FF2B5EF4-FFF2-40B4-BE49-F238E27FC236}">
              <a16:creationId xmlns:a16="http://schemas.microsoft.com/office/drawing/2014/main" id="{9B4E7A23-A032-4BC0-9CDE-40C72EC4D31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6" name="Text Box 15">
          <a:extLst>
            <a:ext uri="{FF2B5EF4-FFF2-40B4-BE49-F238E27FC236}">
              <a16:creationId xmlns:a16="http://schemas.microsoft.com/office/drawing/2014/main" id="{0676B656-FDF7-4FAB-A6C5-A1963180B31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7" name="Text Box 15">
          <a:extLst>
            <a:ext uri="{FF2B5EF4-FFF2-40B4-BE49-F238E27FC236}">
              <a16:creationId xmlns:a16="http://schemas.microsoft.com/office/drawing/2014/main" id="{1F9B8F29-2A20-4785-A0E6-780A63DF304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8" name="Text Box 15">
          <a:extLst>
            <a:ext uri="{FF2B5EF4-FFF2-40B4-BE49-F238E27FC236}">
              <a16:creationId xmlns:a16="http://schemas.microsoft.com/office/drawing/2014/main" id="{341E2DA7-28D0-4D93-93ED-3CF0A0A1034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19" name="Text Box 15">
          <a:extLst>
            <a:ext uri="{FF2B5EF4-FFF2-40B4-BE49-F238E27FC236}">
              <a16:creationId xmlns:a16="http://schemas.microsoft.com/office/drawing/2014/main" id="{6084767F-1DE3-47EA-BC04-8E41C591F8C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0" name="Text Box 15">
          <a:extLst>
            <a:ext uri="{FF2B5EF4-FFF2-40B4-BE49-F238E27FC236}">
              <a16:creationId xmlns:a16="http://schemas.microsoft.com/office/drawing/2014/main" id="{B6CF213F-C5AA-412D-AC34-77EB1434FB6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1" name="Text Box 15">
          <a:extLst>
            <a:ext uri="{FF2B5EF4-FFF2-40B4-BE49-F238E27FC236}">
              <a16:creationId xmlns:a16="http://schemas.microsoft.com/office/drawing/2014/main" id="{C234C20B-B498-4EBD-8B4D-EA9B491E66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2" name="Text Box 15">
          <a:extLst>
            <a:ext uri="{FF2B5EF4-FFF2-40B4-BE49-F238E27FC236}">
              <a16:creationId xmlns:a16="http://schemas.microsoft.com/office/drawing/2014/main" id="{01E214CC-FA40-4B38-BFB2-78BFA0D60DE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3" name="Text Box 15">
          <a:extLst>
            <a:ext uri="{FF2B5EF4-FFF2-40B4-BE49-F238E27FC236}">
              <a16:creationId xmlns:a16="http://schemas.microsoft.com/office/drawing/2014/main" id="{DD5F64E8-5ADB-4CA5-9A3B-21A081CF16D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4" name="Text Box 15">
          <a:extLst>
            <a:ext uri="{FF2B5EF4-FFF2-40B4-BE49-F238E27FC236}">
              <a16:creationId xmlns:a16="http://schemas.microsoft.com/office/drawing/2014/main" id="{CE46A603-1DB7-476C-8E31-8D81E4997D1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5" name="Text Box 15">
          <a:extLst>
            <a:ext uri="{FF2B5EF4-FFF2-40B4-BE49-F238E27FC236}">
              <a16:creationId xmlns:a16="http://schemas.microsoft.com/office/drawing/2014/main" id="{2E9F3212-5EA3-4527-A598-5711D7B92E8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6" name="Text Box 15">
          <a:extLst>
            <a:ext uri="{FF2B5EF4-FFF2-40B4-BE49-F238E27FC236}">
              <a16:creationId xmlns:a16="http://schemas.microsoft.com/office/drawing/2014/main" id="{18869B96-80C9-4A19-AFBD-C443C79FA63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27" name="Text Box 15">
          <a:extLst>
            <a:ext uri="{FF2B5EF4-FFF2-40B4-BE49-F238E27FC236}">
              <a16:creationId xmlns:a16="http://schemas.microsoft.com/office/drawing/2014/main" id="{560EC756-A390-4F90-A9F9-E1D7D11F9A6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28" name="Text Box 15">
          <a:extLst>
            <a:ext uri="{FF2B5EF4-FFF2-40B4-BE49-F238E27FC236}">
              <a16:creationId xmlns:a16="http://schemas.microsoft.com/office/drawing/2014/main" id="{DF0442F3-CEFF-441C-BFCD-FD48EEBC22F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29" name="Text Box 15">
          <a:extLst>
            <a:ext uri="{FF2B5EF4-FFF2-40B4-BE49-F238E27FC236}">
              <a16:creationId xmlns:a16="http://schemas.microsoft.com/office/drawing/2014/main" id="{122D8DCE-FD6D-423A-9FFB-FC0F0C2896D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0" name="Text Box 15">
          <a:extLst>
            <a:ext uri="{FF2B5EF4-FFF2-40B4-BE49-F238E27FC236}">
              <a16:creationId xmlns:a16="http://schemas.microsoft.com/office/drawing/2014/main" id="{35189A30-6134-407E-B562-34416E3D97F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1" name="Text Box 15">
          <a:extLst>
            <a:ext uri="{FF2B5EF4-FFF2-40B4-BE49-F238E27FC236}">
              <a16:creationId xmlns:a16="http://schemas.microsoft.com/office/drawing/2014/main" id="{B53B8715-6D0A-43FC-82DF-F4FE7C0E61A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2" name="Text Box 15">
          <a:extLst>
            <a:ext uri="{FF2B5EF4-FFF2-40B4-BE49-F238E27FC236}">
              <a16:creationId xmlns:a16="http://schemas.microsoft.com/office/drawing/2014/main" id="{4E4E2735-1309-455C-8AB7-332884CB78B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3" name="Text Box 15">
          <a:extLst>
            <a:ext uri="{FF2B5EF4-FFF2-40B4-BE49-F238E27FC236}">
              <a16:creationId xmlns:a16="http://schemas.microsoft.com/office/drawing/2014/main" id="{3EB3AC5F-BB4C-4805-AE58-0E8599EBE29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4" name="Text Box 15">
          <a:extLst>
            <a:ext uri="{FF2B5EF4-FFF2-40B4-BE49-F238E27FC236}">
              <a16:creationId xmlns:a16="http://schemas.microsoft.com/office/drawing/2014/main" id="{AE1D1BA0-7FA7-4D0A-8D4E-6A0B6700CE7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35" name="Text Box 15">
          <a:extLst>
            <a:ext uri="{FF2B5EF4-FFF2-40B4-BE49-F238E27FC236}">
              <a16:creationId xmlns:a16="http://schemas.microsoft.com/office/drawing/2014/main" id="{1ABD9DC1-D898-4D3F-91D2-307E6218A58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36" name="Text Box 15">
          <a:extLst>
            <a:ext uri="{FF2B5EF4-FFF2-40B4-BE49-F238E27FC236}">
              <a16:creationId xmlns:a16="http://schemas.microsoft.com/office/drawing/2014/main" id="{1C419EDD-4C55-4D89-AD16-27116A77B47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37" name="Text Box 15">
          <a:extLst>
            <a:ext uri="{FF2B5EF4-FFF2-40B4-BE49-F238E27FC236}">
              <a16:creationId xmlns:a16="http://schemas.microsoft.com/office/drawing/2014/main" id="{2162A852-9B03-42D5-9DFF-312C2ACE5E9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38" name="Text Box 15">
          <a:extLst>
            <a:ext uri="{FF2B5EF4-FFF2-40B4-BE49-F238E27FC236}">
              <a16:creationId xmlns:a16="http://schemas.microsoft.com/office/drawing/2014/main" id="{145CBC41-04B9-49C0-AA62-67954EAB4E0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39" name="Text Box 15">
          <a:extLst>
            <a:ext uri="{FF2B5EF4-FFF2-40B4-BE49-F238E27FC236}">
              <a16:creationId xmlns:a16="http://schemas.microsoft.com/office/drawing/2014/main" id="{2CF958E2-7BA0-4BC3-8CE4-8C46C7E4770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40" name="Text Box 15">
          <a:extLst>
            <a:ext uri="{FF2B5EF4-FFF2-40B4-BE49-F238E27FC236}">
              <a16:creationId xmlns:a16="http://schemas.microsoft.com/office/drawing/2014/main" id="{178E6F89-42E4-4C7E-9F89-8D11B7986EE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41" name="Text Box 15">
          <a:extLst>
            <a:ext uri="{FF2B5EF4-FFF2-40B4-BE49-F238E27FC236}">
              <a16:creationId xmlns:a16="http://schemas.microsoft.com/office/drawing/2014/main" id="{CE76D933-6F8D-4497-9CD2-CAD3A598B78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42" name="Text Box 15">
          <a:extLst>
            <a:ext uri="{FF2B5EF4-FFF2-40B4-BE49-F238E27FC236}">
              <a16:creationId xmlns:a16="http://schemas.microsoft.com/office/drawing/2014/main" id="{D3E7A9B0-AB89-4E6E-8EDA-2A88AD2F725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43" name="Text Box 15">
          <a:extLst>
            <a:ext uri="{FF2B5EF4-FFF2-40B4-BE49-F238E27FC236}">
              <a16:creationId xmlns:a16="http://schemas.microsoft.com/office/drawing/2014/main" id="{637FA768-E4EC-46C9-ADF5-7A8C8430157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4" name="Text Box 15">
          <a:extLst>
            <a:ext uri="{FF2B5EF4-FFF2-40B4-BE49-F238E27FC236}">
              <a16:creationId xmlns:a16="http://schemas.microsoft.com/office/drawing/2014/main" id="{66DED9DA-AF49-4BEB-8763-B07B0044DD0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5" name="Text Box 15">
          <a:extLst>
            <a:ext uri="{FF2B5EF4-FFF2-40B4-BE49-F238E27FC236}">
              <a16:creationId xmlns:a16="http://schemas.microsoft.com/office/drawing/2014/main" id="{19DF594D-A8EF-49A4-96F0-F7F3B92277B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6" name="Text Box 15">
          <a:extLst>
            <a:ext uri="{FF2B5EF4-FFF2-40B4-BE49-F238E27FC236}">
              <a16:creationId xmlns:a16="http://schemas.microsoft.com/office/drawing/2014/main" id="{138AE444-30C7-4A83-A185-12A43C1E02E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7" name="Text Box 15">
          <a:extLst>
            <a:ext uri="{FF2B5EF4-FFF2-40B4-BE49-F238E27FC236}">
              <a16:creationId xmlns:a16="http://schemas.microsoft.com/office/drawing/2014/main" id="{E7064055-7CF0-4190-86FC-4682DB1CECF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8" name="Text Box 15">
          <a:extLst>
            <a:ext uri="{FF2B5EF4-FFF2-40B4-BE49-F238E27FC236}">
              <a16:creationId xmlns:a16="http://schemas.microsoft.com/office/drawing/2014/main" id="{3E9D2D8F-2466-4538-9642-14CD92C9BE7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49" name="Text Box 15">
          <a:extLst>
            <a:ext uri="{FF2B5EF4-FFF2-40B4-BE49-F238E27FC236}">
              <a16:creationId xmlns:a16="http://schemas.microsoft.com/office/drawing/2014/main" id="{388C8DB8-11D3-468E-8332-66C1294E004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50" name="Text Box 15">
          <a:extLst>
            <a:ext uri="{FF2B5EF4-FFF2-40B4-BE49-F238E27FC236}">
              <a16:creationId xmlns:a16="http://schemas.microsoft.com/office/drawing/2014/main" id="{7E112E5A-4799-4E05-B34E-CC5364B4ECF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51" name="Text Box 15">
          <a:extLst>
            <a:ext uri="{FF2B5EF4-FFF2-40B4-BE49-F238E27FC236}">
              <a16:creationId xmlns:a16="http://schemas.microsoft.com/office/drawing/2014/main" id="{F7CEBDFA-88E4-4081-90A2-7E2DCC4D11E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2" name="Text Box 15">
          <a:extLst>
            <a:ext uri="{FF2B5EF4-FFF2-40B4-BE49-F238E27FC236}">
              <a16:creationId xmlns:a16="http://schemas.microsoft.com/office/drawing/2014/main" id="{EC531E1D-88C0-42AE-AB40-5182B5D7BEC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3" name="Text Box 15">
          <a:extLst>
            <a:ext uri="{FF2B5EF4-FFF2-40B4-BE49-F238E27FC236}">
              <a16:creationId xmlns:a16="http://schemas.microsoft.com/office/drawing/2014/main" id="{9DF9C2BA-CD17-4F76-A53D-90DDA70C411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4" name="Text Box 15">
          <a:extLst>
            <a:ext uri="{FF2B5EF4-FFF2-40B4-BE49-F238E27FC236}">
              <a16:creationId xmlns:a16="http://schemas.microsoft.com/office/drawing/2014/main" id="{03F647BC-772D-4982-BFD8-2194C19170A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5" name="Text Box 15">
          <a:extLst>
            <a:ext uri="{FF2B5EF4-FFF2-40B4-BE49-F238E27FC236}">
              <a16:creationId xmlns:a16="http://schemas.microsoft.com/office/drawing/2014/main" id="{F7BB97A4-8ED4-49A9-A21D-7271C01EEA7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6" name="Text Box 15">
          <a:extLst>
            <a:ext uri="{FF2B5EF4-FFF2-40B4-BE49-F238E27FC236}">
              <a16:creationId xmlns:a16="http://schemas.microsoft.com/office/drawing/2014/main" id="{FC9833ED-A4B3-4CE0-AACC-3BFB3908F5C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7" name="Text Box 15">
          <a:extLst>
            <a:ext uri="{FF2B5EF4-FFF2-40B4-BE49-F238E27FC236}">
              <a16:creationId xmlns:a16="http://schemas.microsoft.com/office/drawing/2014/main" id="{3E98E5AE-B6E9-4B56-BEC5-F6ACCF30E4B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8" name="Text Box 15">
          <a:extLst>
            <a:ext uri="{FF2B5EF4-FFF2-40B4-BE49-F238E27FC236}">
              <a16:creationId xmlns:a16="http://schemas.microsoft.com/office/drawing/2014/main" id="{FA686FC1-B708-4FC7-951D-030B91B4B19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5959" name="Text Box 15">
          <a:extLst>
            <a:ext uri="{FF2B5EF4-FFF2-40B4-BE49-F238E27FC236}">
              <a16:creationId xmlns:a16="http://schemas.microsoft.com/office/drawing/2014/main" id="{76FDB4B1-1881-4B2D-BBF0-85DD65313EA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0" name="Text Box 15">
          <a:extLst>
            <a:ext uri="{FF2B5EF4-FFF2-40B4-BE49-F238E27FC236}">
              <a16:creationId xmlns:a16="http://schemas.microsoft.com/office/drawing/2014/main" id="{EF1BDA16-9DCD-46C7-9E72-531B5321AF7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1" name="Text Box 15">
          <a:extLst>
            <a:ext uri="{FF2B5EF4-FFF2-40B4-BE49-F238E27FC236}">
              <a16:creationId xmlns:a16="http://schemas.microsoft.com/office/drawing/2014/main" id="{C85D632F-3978-41C7-8BB8-D5E16C5E4E5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2" name="Text Box 15">
          <a:extLst>
            <a:ext uri="{FF2B5EF4-FFF2-40B4-BE49-F238E27FC236}">
              <a16:creationId xmlns:a16="http://schemas.microsoft.com/office/drawing/2014/main" id="{934BC229-1FAA-4075-8314-601B998F7DA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3" name="Text Box 15">
          <a:extLst>
            <a:ext uri="{FF2B5EF4-FFF2-40B4-BE49-F238E27FC236}">
              <a16:creationId xmlns:a16="http://schemas.microsoft.com/office/drawing/2014/main" id="{75A69D91-A99B-4084-99B5-BAAD1E21AF1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4" name="Text Box 15">
          <a:extLst>
            <a:ext uri="{FF2B5EF4-FFF2-40B4-BE49-F238E27FC236}">
              <a16:creationId xmlns:a16="http://schemas.microsoft.com/office/drawing/2014/main" id="{C6B44AC2-031B-4BDB-9DFF-8FC8F333EB8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5" name="Text Box 15">
          <a:extLst>
            <a:ext uri="{FF2B5EF4-FFF2-40B4-BE49-F238E27FC236}">
              <a16:creationId xmlns:a16="http://schemas.microsoft.com/office/drawing/2014/main" id="{BFB2A228-8CF7-4AD4-AFCD-7FC52CC1A23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6" name="Text Box 15">
          <a:extLst>
            <a:ext uri="{FF2B5EF4-FFF2-40B4-BE49-F238E27FC236}">
              <a16:creationId xmlns:a16="http://schemas.microsoft.com/office/drawing/2014/main" id="{7545C841-C841-4A4A-BAA5-3C9B757AC4B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67" name="Text Box 15">
          <a:extLst>
            <a:ext uri="{FF2B5EF4-FFF2-40B4-BE49-F238E27FC236}">
              <a16:creationId xmlns:a16="http://schemas.microsoft.com/office/drawing/2014/main" id="{92E97739-1542-4469-8702-82315ECD479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68" name="Text Box 15">
          <a:extLst>
            <a:ext uri="{FF2B5EF4-FFF2-40B4-BE49-F238E27FC236}">
              <a16:creationId xmlns:a16="http://schemas.microsoft.com/office/drawing/2014/main" id="{ACEDE344-C956-4F98-A767-A5DAD7F1FD1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69" name="Text Box 15">
          <a:extLst>
            <a:ext uri="{FF2B5EF4-FFF2-40B4-BE49-F238E27FC236}">
              <a16:creationId xmlns:a16="http://schemas.microsoft.com/office/drawing/2014/main" id="{B9980F81-A31F-4D69-8796-7F5FF8A621B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0" name="Text Box 15">
          <a:extLst>
            <a:ext uri="{FF2B5EF4-FFF2-40B4-BE49-F238E27FC236}">
              <a16:creationId xmlns:a16="http://schemas.microsoft.com/office/drawing/2014/main" id="{8298D19C-8256-4ABE-ACD4-71FB4510090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1" name="Text Box 15">
          <a:extLst>
            <a:ext uri="{FF2B5EF4-FFF2-40B4-BE49-F238E27FC236}">
              <a16:creationId xmlns:a16="http://schemas.microsoft.com/office/drawing/2014/main" id="{EC672B86-D188-479D-9C9E-138EFB59815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2" name="Text Box 15">
          <a:extLst>
            <a:ext uri="{FF2B5EF4-FFF2-40B4-BE49-F238E27FC236}">
              <a16:creationId xmlns:a16="http://schemas.microsoft.com/office/drawing/2014/main" id="{F966642C-F36C-4867-8B81-165100D0C84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3" name="Text Box 15">
          <a:extLst>
            <a:ext uri="{FF2B5EF4-FFF2-40B4-BE49-F238E27FC236}">
              <a16:creationId xmlns:a16="http://schemas.microsoft.com/office/drawing/2014/main" id="{9FF4898F-1C65-4A09-AB53-0E5BDD4C4D8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4" name="Text Box 15">
          <a:extLst>
            <a:ext uri="{FF2B5EF4-FFF2-40B4-BE49-F238E27FC236}">
              <a16:creationId xmlns:a16="http://schemas.microsoft.com/office/drawing/2014/main" id="{0CE56C97-786B-4263-8AF1-43708F60DCD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75" name="Text Box 15">
          <a:extLst>
            <a:ext uri="{FF2B5EF4-FFF2-40B4-BE49-F238E27FC236}">
              <a16:creationId xmlns:a16="http://schemas.microsoft.com/office/drawing/2014/main" id="{FF2F1CD7-6D1D-4C70-89EF-4A849FD9A66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76" name="Text Box 15">
          <a:extLst>
            <a:ext uri="{FF2B5EF4-FFF2-40B4-BE49-F238E27FC236}">
              <a16:creationId xmlns:a16="http://schemas.microsoft.com/office/drawing/2014/main" id="{C3E196DF-ED59-4B7F-8B1E-D9FEBED8EEA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77" name="Text Box 15">
          <a:extLst>
            <a:ext uri="{FF2B5EF4-FFF2-40B4-BE49-F238E27FC236}">
              <a16:creationId xmlns:a16="http://schemas.microsoft.com/office/drawing/2014/main" id="{AE0E03B2-75CB-4653-ACC8-9E9067DFF5E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78" name="Text Box 15">
          <a:extLst>
            <a:ext uri="{FF2B5EF4-FFF2-40B4-BE49-F238E27FC236}">
              <a16:creationId xmlns:a16="http://schemas.microsoft.com/office/drawing/2014/main" id="{793EE5E1-F9C1-40C6-A029-2D44A0BBAFC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79" name="Text Box 15">
          <a:extLst>
            <a:ext uri="{FF2B5EF4-FFF2-40B4-BE49-F238E27FC236}">
              <a16:creationId xmlns:a16="http://schemas.microsoft.com/office/drawing/2014/main" id="{C6FFA865-97D0-4C36-A09A-560064DD7C6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80" name="Text Box 15">
          <a:extLst>
            <a:ext uri="{FF2B5EF4-FFF2-40B4-BE49-F238E27FC236}">
              <a16:creationId xmlns:a16="http://schemas.microsoft.com/office/drawing/2014/main" id="{247C8CD6-5ECD-4237-823C-10622A2AB97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81" name="Text Box 15">
          <a:extLst>
            <a:ext uri="{FF2B5EF4-FFF2-40B4-BE49-F238E27FC236}">
              <a16:creationId xmlns:a16="http://schemas.microsoft.com/office/drawing/2014/main" id="{EEB3EF06-DCB7-47B2-A53E-55B0C3D150A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5982" name="Text Box 15">
          <a:extLst>
            <a:ext uri="{FF2B5EF4-FFF2-40B4-BE49-F238E27FC236}">
              <a16:creationId xmlns:a16="http://schemas.microsoft.com/office/drawing/2014/main" id="{E4B64A9E-C4DB-464D-8099-34F099AF753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3" name="Text Box 15">
          <a:extLst>
            <a:ext uri="{FF2B5EF4-FFF2-40B4-BE49-F238E27FC236}">
              <a16:creationId xmlns:a16="http://schemas.microsoft.com/office/drawing/2014/main" id="{5ED452F2-9E72-4B76-AEE7-9871DB948DB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4" name="Text Box 15">
          <a:extLst>
            <a:ext uri="{FF2B5EF4-FFF2-40B4-BE49-F238E27FC236}">
              <a16:creationId xmlns:a16="http://schemas.microsoft.com/office/drawing/2014/main" id="{CC621509-8732-4ADA-90D0-18AE2059737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5" name="Text Box 15">
          <a:extLst>
            <a:ext uri="{FF2B5EF4-FFF2-40B4-BE49-F238E27FC236}">
              <a16:creationId xmlns:a16="http://schemas.microsoft.com/office/drawing/2014/main" id="{BB7E7205-F6C1-4395-976B-40822BCB689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6" name="Text Box 15">
          <a:extLst>
            <a:ext uri="{FF2B5EF4-FFF2-40B4-BE49-F238E27FC236}">
              <a16:creationId xmlns:a16="http://schemas.microsoft.com/office/drawing/2014/main" id="{7D603C57-77E0-4846-94A2-CDB5C1A7508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7" name="Text Box 15">
          <a:extLst>
            <a:ext uri="{FF2B5EF4-FFF2-40B4-BE49-F238E27FC236}">
              <a16:creationId xmlns:a16="http://schemas.microsoft.com/office/drawing/2014/main" id="{FD56DD10-9724-4DAB-9A8F-4385474E7B3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8" name="Text Box 15">
          <a:extLst>
            <a:ext uri="{FF2B5EF4-FFF2-40B4-BE49-F238E27FC236}">
              <a16:creationId xmlns:a16="http://schemas.microsoft.com/office/drawing/2014/main" id="{04B2CA90-C7D3-4110-8C78-B266AB9DDEA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89" name="Text Box 15">
          <a:extLst>
            <a:ext uri="{FF2B5EF4-FFF2-40B4-BE49-F238E27FC236}">
              <a16:creationId xmlns:a16="http://schemas.microsoft.com/office/drawing/2014/main" id="{BE48B07A-C9CC-45AF-9AA8-E25291ED9AB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5990" name="Text Box 15">
          <a:extLst>
            <a:ext uri="{FF2B5EF4-FFF2-40B4-BE49-F238E27FC236}">
              <a16:creationId xmlns:a16="http://schemas.microsoft.com/office/drawing/2014/main" id="{F2571775-19A3-4F0B-9CCC-A27F58C43C2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1" name="Text Box 15">
          <a:extLst>
            <a:ext uri="{FF2B5EF4-FFF2-40B4-BE49-F238E27FC236}">
              <a16:creationId xmlns:a16="http://schemas.microsoft.com/office/drawing/2014/main" id="{BA766957-E9FF-4907-8433-FD945D089D3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2" name="Text Box 15">
          <a:extLst>
            <a:ext uri="{FF2B5EF4-FFF2-40B4-BE49-F238E27FC236}">
              <a16:creationId xmlns:a16="http://schemas.microsoft.com/office/drawing/2014/main" id="{2CECECEC-1456-4FDB-A234-624A4DFD30B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3" name="Text Box 15">
          <a:extLst>
            <a:ext uri="{FF2B5EF4-FFF2-40B4-BE49-F238E27FC236}">
              <a16:creationId xmlns:a16="http://schemas.microsoft.com/office/drawing/2014/main" id="{43E0AF1B-2704-4D4A-816C-5B2740EADBC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4" name="Text Box 15">
          <a:extLst>
            <a:ext uri="{FF2B5EF4-FFF2-40B4-BE49-F238E27FC236}">
              <a16:creationId xmlns:a16="http://schemas.microsoft.com/office/drawing/2014/main" id="{11454106-2ACC-4CC2-947D-CE65DE332E1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5995" name="Text Box 15">
          <a:extLst>
            <a:ext uri="{FF2B5EF4-FFF2-40B4-BE49-F238E27FC236}">
              <a16:creationId xmlns:a16="http://schemas.microsoft.com/office/drawing/2014/main" id="{E314AAE5-4DA1-4F99-8196-C1B1CA93A96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996" name="Text Box 15">
          <a:extLst>
            <a:ext uri="{FF2B5EF4-FFF2-40B4-BE49-F238E27FC236}">
              <a16:creationId xmlns:a16="http://schemas.microsoft.com/office/drawing/2014/main" id="{9903AD67-0935-4226-8480-D4CD6A7A547A}"/>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997" name="Text Box 15">
          <a:extLst>
            <a:ext uri="{FF2B5EF4-FFF2-40B4-BE49-F238E27FC236}">
              <a16:creationId xmlns:a16="http://schemas.microsoft.com/office/drawing/2014/main" id="{AE07CA67-26C9-4B56-B16E-147500312792}"/>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998" name="Text Box 15">
          <a:extLst>
            <a:ext uri="{FF2B5EF4-FFF2-40B4-BE49-F238E27FC236}">
              <a16:creationId xmlns:a16="http://schemas.microsoft.com/office/drawing/2014/main" id="{6D44E88B-7446-48D4-ADB0-5E2A939D2B80}"/>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5999" name="Text Box 15">
          <a:extLst>
            <a:ext uri="{FF2B5EF4-FFF2-40B4-BE49-F238E27FC236}">
              <a16:creationId xmlns:a16="http://schemas.microsoft.com/office/drawing/2014/main" id="{2F62B148-9BC1-4F5A-8F33-4AD434A8490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00" name="Text Box 15">
          <a:extLst>
            <a:ext uri="{FF2B5EF4-FFF2-40B4-BE49-F238E27FC236}">
              <a16:creationId xmlns:a16="http://schemas.microsoft.com/office/drawing/2014/main" id="{A242FC35-0520-4255-BE7D-EAB32969428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01" name="Text Box 15">
          <a:extLst>
            <a:ext uri="{FF2B5EF4-FFF2-40B4-BE49-F238E27FC236}">
              <a16:creationId xmlns:a16="http://schemas.microsoft.com/office/drawing/2014/main" id="{144AC731-F081-4860-8B07-2350055BC95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02" name="Text Box 15">
          <a:extLst>
            <a:ext uri="{FF2B5EF4-FFF2-40B4-BE49-F238E27FC236}">
              <a16:creationId xmlns:a16="http://schemas.microsoft.com/office/drawing/2014/main" id="{3E766F3D-2D1A-41CE-8AC0-17817DC293AC}"/>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03" name="Text Box 15">
          <a:extLst>
            <a:ext uri="{FF2B5EF4-FFF2-40B4-BE49-F238E27FC236}">
              <a16:creationId xmlns:a16="http://schemas.microsoft.com/office/drawing/2014/main" id="{E24D0ADA-D8EE-4547-8C88-4BBF031DAB44}"/>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4" name="Text Box 15">
          <a:extLst>
            <a:ext uri="{FF2B5EF4-FFF2-40B4-BE49-F238E27FC236}">
              <a16:creationId xmlns:a16="http://schemas.microsoft.com/office/drawing/2014/main" id="{9AE851DF-035F-480B-BB9A-2B3F3550F5D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5" name="Text Box 15">
          <a:extLst>
            <a:ext uri="{FF2B5EF4-FFF2-40B4-BE49-F238E27FC236}">
              <a16:creationId xmlns:a16="http://schemas.microsoft.com/office/drawing/2014/main" id="{F13E0F65-BE7A-46B4-B101-3C754D3F601C}"/>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6" name="Text Box 15">
          <a:extLst>
            <a:ext uri="{FF2B5EF4-FFF2-40B4-BE49-F238E27FC236}">
              <a16:creationId xmlns:a16="http://schemas.microsoft.com/office/drawing/2014/main" id="{57465B6C-D0C6-43F6-BB0F-94243B38B00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7" name="Text Box 15">
          <a:extLst>
            <a:ext uri="{FF2B5EF4-FFF2-40B4-BE49-F238E27FC236}">
              <a16:creationId xmlns:a16="http://schemas.microsoft.com/office/drawing/2014/main" id="{141A6CF9-25E3-4B52-949D-0EE10B2B941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8" name="Text Box 15">
          <a:extLst>
            <a:ext uri="{FF2B5EF4-FFF2-40B4-BE49-F238E27FC236}">
              <a16:creationId xmlns:a16="http://schemas.microsoft.com/office/drawing/2014/main" id="{E91C6AEB-24DE-48C8-A5B8-C8F96DD05904}"/>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09" name="Text Box 15">
          <a:extLst>
            <a:ext uri="{FF2B5EF4-FFF2-40B4-BE49-F238E27FC236}">
              <a16:creationId xmlns:a16="http://schemas.microsoft.com/office/drawing/2014/main" id="{0B3B52F8-E251-4B08-AF62-57AD8240135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10" name="Text Box 15">
          <a:extLst>
            <a:ext uri="{FF2B5EF4-FFF2-40B4-BE49-F238E27FC236}">
              <a16:creationId xmlns:a16="http://schemas.microsoft.com/office/drawing/2014/main" id="{4FBAE7B7-80DF-4392-9F64-60A34BFB1DA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11" name="Text Box 15">
          <a:extLst>
            <a:ext uri="{FF2B5EF4-FFF2-40B4-BE49-F238E27FC236}">
              <a16:creationId xmlns:a16="http://schemas.microsoft.com/office/drawing/2014/main" id="{ADFAEE0C-D313-44ED-8A26-C57FEEBAF6D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2" name="Text Box 15">
          <a:extLst>
            <a:ext uri="{FF2B5EF4-FFF2-40B4-BE49-F238E27FC236}">
              <a16:creationId xmlns:a16="http://schemas.microsoft.com/office/drawing/2014/main" id="{3592BCCC-EDC7-4083-A2B5-C1F71939E491}"/>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3" name="Text Box 15">
          <a:extLst>
            <a:ext uri="{FF2B5EF4-FFF2-40B4-BE49-F238E27FC236}">
              <a16:creationId xmlns:a16="http://schemas.microsoft.com/office/drawing/2014/main" id="{26D6FF1F-EC63-481F-8F9E-D153FD103587}"/>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4" name="Text Box 15">
          <a:extLst>
            <a:ext uri="{FF2B5EF4-FFF2-40B4-BE49-F238E27FC236}">
              <a16:creationId xmlns:a16="http://schemas.microsoft.com/office/drawing/2014/main" id="{ADA81A67-1280-4134-AE0E-92CC0B8245B8}"/>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5" name="Text Box 15">
          <a:extLst>
            <a:ext uri="{FF2B5EF4-FFF2-40B4-BE49-F238E27FC236}">
              <a16:creationId xmlns:a16="http://schemas.microsoft.com/office/drawing/2014/main" id="{ACEB27DE-B40E-4DDD-B037-CE62D370FC7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6" name="Text Box 15">
          <a:extLst>
            <a:ext uri="{FF2B5EF4-FFF2-40B4-BE49-F238E27FC236}">
              <a16:creationId xmlns:a16="http://schemas.microsoft.com/office/drawing/2014/main" id="{3CB6FDF9-B44E-4E56-B40D-CFDA7614D1ED}"/>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7" name="Text Box 15">
          <a:extLst>
            <a:ext uri="{FF2B5EF4-FFF2-40B4-BE49-F238E27FC236}">
              <a16:creationId xmlns:a16="http://schemas.microsoft.com/office/drawing/2014/main" id="{E14AC04C-04AA-4159-AEB0-2A4223B8F04A}"/>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8" name="Text Box 15">
          <a:extLst>
            <a:ext uri="{FF2B5EF4-FFF2-40B4-BE49-F238E27FC236}">
              <a16:creationId xmlns:a16="http://schemas.microsoft.com/office/drawing/2014/main" id="{CECB2FCA-FF95-49D4-A00E-E25511BD293F}"/>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19" name="Text Box 15">
          <a:extLst>
            <a:ext uri="{FF2B5EF4-FFF2-40B4-BE49-F238E27FC236}">
              <a16:creationId xmlns:a16="http://schemas.microsoft.com/office/drawing/2014/main" id="{672E065A-99E0-4C6A-BB89-E99F5C2701F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0" name="Text Box 15">
          <a:extLst>
            <a:ext uri="{FF2B5EF4-FFF2-40B4-BE49-F238E27FC236}">
              <a16:creationId xmlns:a16="http://schemas.microsoft.com/office/drawing/2014/main" id="{367C9A86-82A4-4FAD-804F-9AB661867BE2}"/>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1" name="Text Box 15">
          <a:extLst>
            <a:ext uri="{FF2B5EF4-FFF2-40B4-BE49-F238E27FC236}">
              <a16:creationId xmlns:a16="http://schemas.microsoft.com/office/drawing/2014/main" id="{991D7687-A953-4290-AD71-46FACD4FDBF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2" name="Text Box 15">
          <a:extLst>
            <a:ext uri="{FF2B5EF4-FFF2-40B4-BE49-F238E27FC236}">
              <a16:creationId xmlns:a16="http://schemas.microsoft.com/office/drawing/2014/main" id="{6821CC6D-D2CB-4133-AA9A-3C251AFBA4F1}"/>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3" name="Text Box 15">
          <a:extLst>
            <a:ext uri="{FF2B5EF4-FFF2-40B4-BE49-F238E27FC236}">
              <a16:creationId xmlns:a16="http://schemas.microsoft.com/office/drawing/2014/main" id="{715F17D9-C18F-448D-AC41-18D2D8837CBB}"/>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4" name="Text Box 15">
          <a:extLst>
            <a:ext uri="{FF2B5EF4-FFF2-40B4-BE49-F238E27FC236}">
              <a16:creationId xmlns:a16="http://schemas.microsoft.com/office/drawing/2014/main" id="{0789AB3D-3CD7-416C-8CF7-3B596F10D757}"/>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5" name="Text Box 15">
          <a:extLst>
            <a:ext uri="{FF2B5EF4-FFF2-40B4-BE49-F238E27FC236}">
              <a16:creationId xmlns:a16="http://schemas.microsoft.com/office/drawing/2014/main" id="{ED449385-95B8-432F-8C39-21D72038FC94}"/>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6" name="Text Box 15">
          <a:extLst>
            <a:ext uri="{FF2B5EF4-FFF2-40B4-BE49-F238E27FC236}">
              <a16:creationId xmlns:a16="http://schemas.microsoft.com/office/drawing/2014/main" id="{89AA9F7C-8B0C-4078-B068-4348547F26B3}"/>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5275"/>
    <xdr:sp macro="" textlink="">
      <xdr:nvSpPr>
        <xdr:cNvPr id="6027" name="Text Box 15">
          <a:extLst>
            <a:ext uri="{FF2B5EF4-FFF2-40B4-BE49-F238E27FC236}">
              <a16:creationId xmlns:a16="http://schemas.microsoft.com/office/drawing/2014/main" id="{6C082038-2785-4FF4-A111-343946C75056}"/>
            </a:ext>
          </a:extLst>
        </xdr:cNvPr>
        <xdr:cNvSpPr txBox="1">
          <a:spLocks noChangeArrowheads="1"/>
        </xdr:cNvSpPr>
      </xdr:nvSpPr>
      <xdr:spPr bwMode="auto">
        <a:xfrm>
          <a:off x="1933575" y="70980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28" name="Text Box 15">
          <a:extLst>
            <a:ext uri="{FF2B5EF4-FFF2-40B4-BE49-F238E27FC236}">
              <a16:creationId xmlns:a16="http://schemas.microsoft.com/office/drawing/2014/main" id="{2B4B9455-EAC2-44C9-90C4-65306A556D79}"/>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29" name="Text Box 15">
          <a:extLst>
            <a:ext uri="{FF2B5EF4-FFF2-40B4-BE49-F238E27FC236}">
              <a16:creationId xmlns:a16="http://schemas.microsoft.com/office/drawing/2014/main" id="{CA176DA2-1D5A-4E90-B538-86B79078D04A}"/>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0" name="Text Box 15">
          <a:extLst>
            <a:ext uri="{FF2B5EF4-FFF2-40B4-BE49-F238E27FC236}">
              <a16:creationId xmlns:a16="http://schemas.microsoft.com/office/drawing/2014/main" id="{3EB55273-B3C7-4F0E-93AC-0A3B6B1C9C8E}"/>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1" name="Text Box 15">
          <a:extLst>
            <a:ext uri="{FF2B5EF4-FFF2-40B4-BE49-F238E27FC236}">
              <a16:creationId xmlns:a16="http://schemas.microsoft.com/office/drawing/2014/main" id="{2382B386-409B-4C19-AB51-B568D0A7CFB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2" name="Text Box 15">
          <a:extLst>
            <a:ext uri="{FF2B5EF4-FFF2-40B4-BE49-F238E27FC236}">
              <a16:creationId xmlns:a16="http://schemas.microsoft.com/office/drawing/2014/main" id="{B818513A-1867-4F2B-8978-C64C0A12004B}"/>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3" name="Text Box 15">
          <a:extLst>
            <a:ext uri="{FF2B5EF4-FFF2-40B4-BE49-F238E27FC236}">
              <a16:creationId xmlns:a16="http://schemas.microsoft.com/office/drawing/2014/main" id="{E58FC8A5-FAD8-4E2C-A3FF-6D211E7B85C1}"/>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4" name="Text Box 15">
          <a:extLst>
            <a:ext uri="{FF2B5EF4-FFF2-40B4-BE49-F238E27FC236}">
              <a16:creationId xmlns:a16="http://schemas.microsoft.com/office/drawing/2014/main" id="{DD306EC5-375B-465D-8FC0-39E30BDA6970}"/>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35" name="Text Box 15">
          <a:extLst>
            <a:ext uri="{FF2B5EF4-FFF2-40B4-BE49-F238E27FC236}">
              <a16:creationId xmlns:a16="http://schemas.microsoft.com/office/drawing/2014/main" id="{D778C5E5-406A-4A8D-824F-30E3284B6F3C}"/>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36" name="Text Box 15">
          <a:extLst>
            <a:ext uri="{FF2B5EF4-FFF2-40B4-BE49-F238E27FC236}">
              <a16:creationId xmlns:a16="http://schemas.microsoft.com/office/drawing/2014/main" id="{45A70EE6-4CBF-4900-A1DE-D67924EBFEAC}"/>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37" name="Text Box 15">
          <a:extLst>
            <a:ext uri="{FF2B5EF4-FFF2-40B4-BE49-F238E27FC236}">
              <a16:creationId xmlns:a16="http://schemas.microsoft.com/office/drawing/2014/main" id="{864D0683-3812-4C96-8EC1-BFE430A00F2E}"/>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38" name="Text Box 15">
          <a:extLst>
            <a:ext uri="{FF2B5EF4-FFF2-40B4-BE49-F238E27FC236}">
              <a16:creationId xmlns:a16="http://schemas.microsoft.com/office/drawing/2014/main" id="{9D53B452-097A-493C-8996-2C8D4DD1098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39" name="Text Box 15">
          <a:extLst>
            <a:ext uri="{FF2B5EF4-FFF2-40B4-BE49-F238E27FC236}">
              <a16:creationId xmlns:a16="http://schemas.microsoft.com/office/drawing/2014/main" id="{6E783BD4-AAB0-44AC-A34E-0AE9580BABD3}"/>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40" name="Text Box 15">
          <a:extLst>
            <a:ext uri="{FF2B5EF4-FFF2-40B4-BE49-F238E27FC236}">
              <a16:creationId xmlns:a16="http://schemas.microsoft.com/office/drawing/2014/main" id="{B95FBB0F-3CDE-41B1-BAD2-1EAD28D7AA07}"/>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41" name="Text Box 15">
          <a:extLst>
            <a:ext uri="{FF2B5EF4-FFF2-40B4-BE49-F238E27FC236}">
              <a16:creationId xmlns:a16="http://schemas.microsoft.com/office/drawing/2014/main" id="{5078CF88-9C43-4597-AC18-417703C4983B}"/>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42" name="Text Box 15">
          <a:extLst>
            <a:ext uri="{FF2B5EF4-FFF2-40B4-BE49-F238E27FC236}">
              <a16:creationId xmlns:a16="http://schemas.microsoft.com/office/drawing/2014/main" id="{4EC94DAA-EF19-49FC-9B41-BCB8AF9804CF}"/>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5275"/>
    <xdr:sp macro="" textlink="">
      <xdr:nvSpPr>
        <xdr:cNvPr id="6043" name="Text Box 15">
          <a:extLst>
            <a:ext uri="{FF2B5EF4-FFF2-40B4-BE49-F238E27FC236}">
              <a16:creationId xmlns:a16="http://schemas.microsoft.com/office/drawing/2014/main" id="{2D988B05-9CB8-4B87-9B34-F6E81D4E01F6}"/>
            </a:ext>
          </a:extLst>
        </xdr:cNvPr>
        <xdr:cNvSpPr txBox="1">
          <a:spLocks noChangeArrowheads="1"/>
        </xdr:cNvSpPr>
      </xdr:nvSpPr>
      <xdr:spPr bwMode="auto">
        <a:xfrm>
          <a:off x="1933575" y="71151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4" name="Text Box 15">
          <a:extLst>
            <a:ext uri="{FF2B5EF4-FFF2-40B4-BE49-F238E27FC236}">
              <a16:creationId xmlns:a16="http://schemas.microsoft.com/office/drawing/2014/main" id="{E78D7F12-91CE-4D0B-98A1-F55B9BA80869}"/>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5" name="Text Box 15">
          <a:extLst>
            <a:ext uri="{FF2B5EF4-FFF2-40B4-BE49-F238E27FC236}">
              <a16:creationId xmlns:a16="http://schemas.microsoft.com/office/drawing/2014/main" id="{E24FDCDD-004D-4A90-AC6E-4DCBA8FDA37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6" name="Text Box 15">
          <a:extLst>
            <a:ext uri="{FF2B5EF4-FFF2-40B4-BE49-F238E27FC236}">
              <a16:creationId xmlns:a16="http://schemas.microsoft.com/office/drawing/2014/main" id="{90D57007-ADA3-4DEB-AC44-7A90F141C93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7" name="Text Box 15">
          <a:extLst>
            <a:ext uri="{FF2B5EF4-FFF2-40B4-BE49-F238E27FC236}">
              <a16:creationId xmlns:a16="http://schemas.microsoft.com/office/drawing/2014/main" id="{4A869524-F97E-4987-B25A-2806EB7D69D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8" name="Text Box 15">
          <a:extLst>
            <a:ext uri="{FF2B5EF4-FFF2-40B4-BE49-F238E27FC236}">
              <a16:creationId xmlns:a16="http://schemas.microsoft.com/office/drawing/2014/main" id="{D0C2B0CF-BA9B-4BDE-9535-3253DE500EB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49" name="Text Box 15">
          <a:extLst>
            <a:ext uri="{FF2B5EF4-FFF2-40B4-BE49-F238E27FC236}">
              <a16:creationId xmlns:a16="http://schemas.microsoft.com/office/drawing/2014/main" id="{E2D73D5A-34DA-4FAB-A162-494C5DA3F2BC}"/>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50" name="Text Box 15">
          <a:extLst>
            <a:ext uri="{FF2B5EF4-FFF2-40B4-BE49-F238E27FC236}">
              <a16:creationId xmlns:a16="http://schemas.microsoft.com/office/drawing/2014/main" id="{29F416EA-EC01-43E2-8D41-2B3C0DED19E1}"/>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51" name="Text Box 15">
          <a:extLst>
            <a:ext uri="{FF2B5EF4-FFF2-40B4-BE49-F238E27FC236}">
              <a16:creationId xmlns:a16="http://schemas.microsoft.com/office/drawing/2014/main" id="{015AA4B8-9ED8-4056-9454-A0AFA7B6662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2" name="Text Box 15">
          <a:extLst>
            <a:ext uri="{FF2B5EF4-FFF2-40B4-BE49-F238E27FC236}">
              <a16:creationId xmlns:a16="http://schemas.microsoft.com/office/drawing/2014/main" id="{ADC39CB7-6D9C-4995-93B9-EE84768C5150}"/>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3" name="Text Box 15">
          <a:extLst>
            <a:ext uri="{FF2B5EF4-FFF2-40B4-BE49-F238E27FC236}">
              <a16:creationId xmlns:a16="http://schemas.microsoft.com/office/drawing/2014/main" id="{0C0E41EB-CC60-43AE-B7A6-B1E74DA0F9C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4" name="Text Box 15">
          <a:extLst>
            <a:ext uri="{FF2B5EF4-FFF2-40B4-BE49-F238E27FC236}">
              <a16:creationId xmlns:a16="http://schemas.microsoft.com/office/drawing/2014/main" id="{54663ADA-04B4-4CA3-9B30-1805FA4F414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5" name="Text Box 15">
          <a:extLst>
            <a:ext uri="{FF2B5EF4-FFF2-40B4-BE49-F238E27FC236}">
              <a16:creationId xmlns:a16="http://schemas.microsoft.com/office/drawing/2014/main" id="{4D6B778C-1619-4ACA-A544-9EDC53FBA68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6" name="Text Box 15">
          <a:extLst>
            <a:ext uri="{FF2B5EF4-FFF2-40B4-BE49-F238E27FC236}">
              <a16:creationId xmlns:a16="http://schemas.microsoft.com/office/drawing/2014/main" id="{A3D91593-3BCE-4395-BE50-65BEFC6CFF7A}"/>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7" name="Text Box 15">
          <a:extLst>
            <a:ext uri="{FF2B5EF4-FFF2-40B4-BE49-F238E27FC236}">
              <a16:creationId xmlns:a16="http://schemas.microsoft.com/office/drawing/2014/main" id="{F1EBFEE4-801D-42EA-A1A4-EF5EAEEA6B0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8" name="Text Box 15">
          <a:extLst>
            <a:ext uri="{FF2B5EF4-FFF2-40B4-BE49-F238E27FC236}">
              <a16:creationId xmlns:a16="http://schemas.microsoft.com/office/drawing/2014/main" id="{5F6AB07F-0A65-4FD0-AB7B-FD6AB538F3E8}"/>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59" name="Text Box 15">
          <a:extLst>
            <a:ext uri="{FF2B5EF4-FFF2-40B4-BE49-F238E27FC236}">
              <a16:creationId xmlns:a16="http://schemas.microsoft.com/office/drawing/2014/main" id="{55CFD738-14A2-4D2A-A02F-8A9BB57DF2B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0" name="Text Box 15">
          <a:extLst>
            <a:ext uri="{FF2B5EF4-FFF2-40B4-BE49-F238E27FC236}">
              <a16:creationId xmlns:a16="http://schemas.microsoft.com/office/drawing/2014/main" id="{893AF0CE-4DAF-48AA-A9A2-B2F6FE51D04F}"/>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1" name="Text Box 15">
          <a:extLst>
            <a:ext uri="{FF2B5EF4-FFF2-40B4-BE49-F238E27FC236}">
              <a16:creationId xmlns:a16="http://schemas.microsoft.com/office/drawing/2014/main" id="{DA99453E-9911-4E3F-A851-E47F94CB7C2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2" name="Text Box 15">
          <a:extLst>
            <a:ext uri="{FF2B5EF4-FFF2-40B4-BE49-F238E27FC236}">
              <a16:creationId xmlns:a16="http://schemas.microsoft.com/office/drawing/2014/main" id="{6FC8A0F2-43D2-4C19-895D-9531AE354C47}"/>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3" name="Text Box 15">
          <a:extLst>
            <a:ext uri="{FF2B5EF4-FFF2-40B4-BE49-F238E27FC236}">
              <a16:creationId xmlns:a16="http://schemas.microsoft.com/office/drawing/2014/main" id="{99057169-A4D2-4121-945F-FD272EE500EB}"/>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4" name="Text Box 15">
          <a:extLst>
            <a:ext uri="{FF2B5EF4-FFF2-40B4-BE49-F238E27FC236}">
              <a16:creationId xmlns:a16="http://schemas.microsoft.com/office/drawing/2014/main" id="{358A110B-2D3B-4F3F-8D97-D5356E07BE4D}"/>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5" name="Text Box 15">
          <a:extLst>
            <a:ext uri="{FF2B5EF4-FFF2-40B4-BE49-F238E27FC236}">
              <a16:creationId xmlns:a16="http://schemas.microsoft.com/office/drawing/2014/main" id="{A9F1F6B4-8C73-4502-B914-AF3157AB7863}"/>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6" name="Text Box 15">
          <a:extLst>
            <a:ext uri="{FF2B5EF4-FFF2-40B4-BE49-F238E27FC236}">
              <a16:creationId xmlns:a16="http://schemas.microsoft.com/office/drawing/2014/main" id="{67EB47C8-A8DD-4AA8-982A-86EFFEC45F59}"/>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7871"/>
    <xdr:sp macro="" textlink="">
      <xdr:nvSpPr>
        <xdr:cNvPr id="6067" name="Text Box 15">
          <a:extLst>
            <a:ext uri="{FF2B5EF4-FFF2-40B4-BE49-F238E27FC236}">
              <a16:creationId xmlns:a16="http://schemas.microsoft.com/office/drawing/2014/main" id="{8D8E0C0C-A214-4041-AFF4-C1636274FC42}"/>
            </a:ext>
          </a:extLst>
        </xdr:cNvPr>
        <xdr:cNvSpPr txBox="1">
          <a:spLocks noChangeArrowheads="1"/>
        </xdr:cNvSpPr>
      </xdr:nvSpPr>
      <xdr:spPr bwMode="auto">
        <a:xfrm>
          <a:off x="1933575" y="708088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68" name="Text Box 15">
          <a:extLst>
            <a:ext uri="{FF2B5EF4-FFF2-40B4-BE49-F238E27FC236}">
              <a16:creationId xmlns:a16="http://schemas.microsoft.com/office/drawing/2014/main" id="{1065F2FC-3271-4349-B92F-54ACF933C737}"/>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69" name="Text Box 15">
          <a:extLst>
            <a:ext uri="{FF2B5EF4-FFF2-40B4-BE49-F238E27FC236}">
              <a16:creationId xmlns:a16="http://schemas.microsoft.com/office/drawing/2014/main" id="{57C0E688-BA29-45C4-8A40-B969A9E7A241}"/>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0" name="Text Box 15">
          <a:extLst>
            <a:ext uri="{FF2B5EF4-FFF2-40B4-BE49-F238E27FC236}">
              <a16:creationId xmlns:a16="http://schemas.microsoft.com/office/drawing/2014/main" id="{1C8ED5A4-EE99-4E11-9E61-A44A0B55C702}"/>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1" name="Text Box 15">
          <a:extLst>
            <a:ext uri="{FF2B5EF4-FFF2-40B4-BE49-F238E27FC236}">
              <a16:creationId xmlns:a16="http://schemas.microsoft.com/office/drawing/2014/main" id="{1BEF82C0-C6A9-4102-8F37-FE864BE07B2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2" name="Text Box 15">
          <a:extLst>
            <a:ext uri="{FF2B5EF4-FFF2-40B4-BE49-F238E27FC236}">
              <a16:creationId xmlns:a16="http://schemas.microsoft.com/office/drawing/2014/main" id="{637CF94B-A2B0-4574-8BCD-CB3445E8A283}"/>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3" name="Text Box 15">
          <a:extLst>
            <a:ext uri="{FF2B5EF4-FFF2-40B4-BE49-F238E27FC236}">
              <a16:creationId xmlns:a16="http://schemas.microsoft.com/office/drawing/2014/main" id="{4C535196-3679-45F2-AF3E-2F37BEB4FECB}"/>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4" name="Text Box 15">
          <a:extLst>
            <a:ext uri="{FF2B5EF4-FFF2-40B4-BE49-F238E27FC236}">
              <a16:creationId xmlns:a16="http://schemas.microsoft.com/office/drawing/2014/main" id="{A0B30A9D-84E7-42AB-B31F-6CF8465549D7}"/>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335</xdr:row>
      <xdr:rowOff>0</xdr:rowOff>
    </xdr:from>
    <xdr:ext cx="95250" cy="295275"/>
    <xdr:sp macro="" textlink="">
      <xdr:nvSpPr>
        <xdr:cNvPr id="6075" name="Text Box 15">
          <a:extLst>
            <a:ext uri="{FF2B5EF4-FFF2-40B4-BE49-F238E27FC236}">
              <a16:creationId xmlns:a16="http://schemas.microsoft.com/office/drawing/2014/main" id="{AD70B943-F9F3-499A-A559-8EC89DF3F0C5}"/>
            </a:ext>
          </a:extLst>
        </xdr:cNvPr>
        <xdr:cNvSpPr txBox="1">
          <a:spLocks noChangeArrowheads="1"/>
        </xdr:cNvSpPr>
      </xdr:nvSpPr>
      <xdr:spPr bwMode="auto">
        <a:xfrm>
          <a:off x="1933575" y="708088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76" name="Text Box 15">
          <a:extLst>
            <a:ext uri="{FF2B5EF4-FFF2-40B4-BE49-F238E27FC236}">
              <a16:creationId xmlns:a16="http://schemas.microsoft.com/office/drawing/2014/main" id="{4A0766DA-B5CB-4B1B-A67F-AFF7B252DCAE}"/>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77" name="Text Box 15">
          <a:extLst>
            <a:ext uri="{FF2B5EF4-FFF2-40B4-BE49-F238E27FC236}">
              <a16:creationId xmlns:a16="http://schemas.microsoft.com/office/drawing/2014/main" id="{83996984-1E25-4103-8E74-791879907B8D}"/>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78" name="Text Box 15">
          <a:extLst>
            <a:ext uri="{FF2B5EF4-FFF2-40B4-BE49-F238E27FC236}">
              <a16:creationId xmlns:a16="http://schemas.microsoft.com/office/drawing/2014/main" id="{F9F40421-79B2-4147-BC2E-F84A043AA88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79" name="Text Box 15">
          <a:extLst>
            <a:ext uri="{FF2B5EF4-FFF2-40B4-BE49-F238E27FC236}">
              <a16:creationId xmlns:a16="http://schemas.microsoft.com/office/drawing/2014/main" id="{7FBA4407-C29C-41E9-8D1E-3AC489B3E88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80" name="Text Box 15">
          <a:extLst>
            <a:ext uri="{FF2B5EF4-FFF2-40B4-BE49-F238E27FC236}">
              <a16:creationId xmlns:a16="http://schemas.microsoft.com/office/drawing/2014/main" id="{6CD256A6-3D90-43CF-A255-842083026B7C}"/>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81" name="Text Box 15">
          <a:extLst>
            <a:ext uri="{FF2B5EF4-FFF2-40B4-BE49-F238E27FC236}">
              <a16:creationId xmlns:a16="http://schemas.microsoft.com/office/drawing/2014/main" id="{D43E37AE-6F38-4ADA-8A96-2D9A603A6800}"/>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82" name="Text Box 15">
          <a:extLst>
            <a:ext uri="{FF2B5EF4-FFF2-40B4-BE49-F238E27FC236}">
              <a16:creationId xmlns:a16="http://schemas.microsoft.com/office/drawing/2014/main" id="{1CEF841B-098B-4C77-849E-C0420EF29953}"/>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336</xdr:row>
      <xdr:rowOff>0</xdr:rowOff>
    </xdr:from>
    <xdr:ext cx="95250" cy="297871"/>
    <xdr:sp macro="" textlink="">
      <xdr:nvSpPr>
        <xdr:cNvPr id="6083" name="Text Box 15">
          <a:extLst>
            <a:ext uri="{FF2B5EF4-FFF2-40B4-BE49-F238E27FC236}">
              <a16:creationId xmlns:a16="http://schemas.microsoft.com/office/drawing/2014/main" id="{A2270BC3-76A7-4F47-87A6-7EFC684114E6}"/>
            </a:ext>
          </a:extLst>
        </xdr:cNvPr>
        <xdr:cNvSpPr txBox="1">
          <a:spLocks noChangeArrowheads="1"/>
        </xdr:cNvSpPr>
      </xdr:nvSpPr>
      <xdr:spPr bwMode="auto">
        <a:xfrm>
          <a:off x="1933575" y="709803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4" name="Text Box 15">
          <a:extLst>
            <a:ext uri="{FF2B5EF4-FFF2-40B4-BE49-F238E27FC236}">
              <a16:creationId xmlns:a16="http://schemas.microsoft.com/office/drawing/2014/main" id="{57C4E294-61B9-4EA2-829B-1774ED059225}"/>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5" name="Text Box 15">
          <a:extLst>
            <a:ext uri="{FF2B5EF4-FFF2-40B4-BE49-F238E27FC236}">
              <a16:creationId xmlns:a16="http://schemas.microsoft.com/office/drawing/2014/main" id="{09E8F718-08A6-40E3-AF88-C008C01F3AEF}"/>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6" name="Text Box 15">
          <a:extLst>
            <a:ext uri="{FF2B5EF4-FFF2-40B4-BE49-F238E27FC236}">
              <a16:creationId xmlns:a16="http://schemas.microsoft.com/office/drawing/2014/main" id="{7E692340-725D-4116-BAC1-E2FE5A9B377D}"/>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7" name="Text Box 15">
          <a:extLst>
            <a:ext uri="{FF2B5EF4-FFF2-40B4-BE49-F238E27FC236}">
              <a16:creationId xmlns:a16="http://schemas.microsoft.com/office/drawing/2014/main" id="{E0434909-8388-4560-B345-2494BF7BD929}"/>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8" name="Text Box 15">
          <a:extLst>
            <a:ext uri="{FF2B5EF4-FFF2-40B4-BE49-F238E27FC236}">
              <a16:creationId xmlns:a16="http://schemas.microsoft.com/office/drawing/2014/main" id="{BBC3BD09-BD0C-4D16-90BC-8177956FF8B5}"/>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89" name="Text Box 15">
          <a:extLst>
            <a:ext uri="{FF2B5EF4-FFF2-40B4-BE49-F238E27FC236}">
              <a16:creationId xmlns:a16="http://schemas.microsoft.com/office/drawing/2014/main" id="{0F65B27C-0210-4C7A-AA14-3B8A18910CD6}"/>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337</xdr:row>
      <xdr:rowOff>0</xdr:rowOff>
    </xdr:from>
    <xdr:ext cx="95250" cy="297871"/>
    <xdr:sp macro="" textlink="">
      <xdr:nvSpPr>
        <xdr:cNvPr id="6090" name="Text Box 15">
          <a:extLst>
            <a:ext uri="{FF2B5EF4-FFF2-40B4-BE49-F238E27FC236}">
              <a16:creationId xmlns:a16="http://schemas.microsoft.com/office/drawing/2014/main" id="{94479992-C73C-4496-8DEE-D352EB2B5536}"/>
            </a:ext>
          </a:extLst>
        </xdr:cNvPr>
        <xdr:cNvSpPr txBox="1">
          <a:spLocks noChangeArrowheads="1"/>
        </xdr:cNvSpPr>
      </xdr:nvSpPr>
      <xdr:spPr bwMode="auto">
        <a:xfrm>
          <a:off x="1933575" y="71151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1" name="Text Box 15">
          <a:extLst>
            <a:ext uri="{FF2B5EF4-FFF2-40B4-BE49-F238E27FC236}">
              <a16:creationId xmlns:a16="http://schemas.microsoft.com/office/drawing/2014/main" id="{746226E7-0EF3-4FE7-A25A-317F30DFFBF6}"/>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2" name="Text Box 15">
          <a:extLst>
            <a:ext uri="{FF2B5EF4-FFF2-40B4-BE49-F238E27FC236}">
              <a16:creationId xmlns:a16="http://schemas.microsoft.com/office/drawing/2014/main" id="{3D180E35-2CCB-4D2D-ABC7-66504B01C1BA}"/>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3" name="Text Box 15">
          <a:extLst>
            <a:ext uri="{FF2B5EF4-FFF2-40B4-BE49-F238E27FC236}">
              <a16:creationId xmlns:a16="http://schemas.microsoft.com/office/drawing/2014/main" id="{2C18C8B1-38FD-438F-9B7B-FC2B62F326C7}"/>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4" name="Text Box 15">
          <a:extLst>
            <a:ext uri="{FF2B5EF4-FFF2-40B4-BE49-F238E27FC236}">
              <a16:creationId xmlns:a16="http://schemas.microsoft.com/office/drawing/2014/main" id="{73710EE0-1A67-43C9-8D1B-4B2557D75430}"/>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5" name="Text Box 15">
          <a:extLst>
            <a:ext uri="{FF2B5EF4-FFF2-40B4-BE49-F238E27FC236}">
              <a16:creationId xmlns:a16="http://schemas.microsoft.com/office/drawing/2014/main" id="{119809DE-51CF-417C-8B57-C3085127474F}"/>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6" name="Text Box 15">
          <a:extLst>
            <a:ext uri="{FF2B5EF4-FFF2-40B4-BE49-F238E27FC236}">
              <a16:creationId xmlns:a16="http://schemas.microsoft.com/office/drawing/2014/main" id="{5832C4A0-8DA7-469A-BC1C-8F9923BE4DF8}"/>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7" name="Text Box 15">
          <a:extLst>
            <a:ext uri="{FF2B5EF4-FFF2-40B4-BE49-F238E27FC236}">
              <a16:creationId xmlns:a16="http://schemas.microsoft.com/office/drawing/2014/main" id="{FAC47204-15E4-449D-83D2-5EC0E25DE7F9}"/>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7871"/>
    <xdr:sp macro="" textlink="">
      <xdr:nvSpPr>
        <xdr:cNvPr id="6098" name="Text Box 15">
          <a:extLst>
            <a:ext uri="{FF2B5EF4-FFF2-40B4-BE49-F238E27FC236}">
              <a16:creationId xmlns:a16="http://schemas.microsoft.com/office/drawing/2014/main" id="{C1D4F706-F0FB-4FBB-B831-266287DECC74}"/>
            </a:ext>
          </a:extLst>
        </xdr:cNvPr>
        <xdr:cNvSpPr txBox="1">
          <a:spLocks noChangeArrowheads="1"/>
        </xdr:cNvSpPr>
      </xdr:nvSpPr>
      <xdr:spPr bwMode="auto">
        <a:xfrm>
          <a:off x="1933575" y="713232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099" name="Text Box 15">
          <a:extLst>
            <a:ext uri="{FF2B5EF4-FFF2-40B4-BE49-F238E27FC236}">
              <a16:creationId xmlns:a16="http://schemas.microsoft.com/office/drawing/2014/main" id="{F0267A40-3033-4BCF-911A-A18A09B76B19}"/>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100" name="Text Box 15">
          <a:extLst>
            <a:ext uri="{FF2B5EF4-FFF2-40B4-BE49-F238E27FC236}">
              <a16:creationId xmlns:a16="http://schemas.microsoft.com/office/drawing/2014/main" id="{523718C8-6D67-42AB-A0EA-F2BC2E4416C6}"/>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101" name="Text Box 15">
          <a:extLst>
            <a:ext uri="{FF2B5EF4-FFF2-40B4-BE49-F238E27FC236}">
              <a16:creationId xmlns:a16="http://schemas.microsoft.com/office/drawing/2014/main" id="{A1B31E7F-7F02-4AF4-BE9E-1D50805E5644}"/>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102" name="Text Box 15">
          <a:extLst>
            <a:ext uri="{FF2B5EF4-FFF2-40B4-BE49-F238E27FC236}">
              <a16:creationId xmlns:a16="http://schemas.microsoft.com/office/drawing/2014/main" id="{436EC930-6E2B-4770-928F-7B9817DC5F81}"/>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338</xdr:row>
      <xdr:rowOff>0</xdr:rowOff>
    </xdr:from>
    <xdr:ext cx="95250" cy="295275"/>
    <xdr:sp macro="" textlink="">
      <xdr:nvSpPr>
        <xdr:cNvPr id="6103" name="Text Box 15">
          <a:extLst>
            <a:ext uri="{FF2B5EF4-FFF2-40B4-BE49-F238E27FC236}">
              <a16:creationId xmlns:a16="http://schemas.microsoft.com/office/drawing/2014/main" id="{B0E185FC-AAD0-46F8-A983-1545152D885B}"/>
            </a:ext>
          </a:extLst>
        </xdr:cNvPr>
        <xdr:cNvSpPr txBox="1">
          <a:spLocks noChangeArrowheads="1"/>
        </xdr:cNvSpPr>
      </xdr:nvSpPr>
      <xdr:spPr bwMode="auto">
        <a:xfrm>
          <a:off x="1933575" y="713232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4" name="Text Box 15">
          <a:extLst>
            <a:ext uri="{FF2B5EF4-FFF2-40B4-BE49-F238E27FC236}">
              <a16:creationId xmlns:a16="http://schemas.microsoft.com/office/drawing/2014/main" id="{044FADD0-24B2-456E-90ED-14D0495D7014}"/>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5" name="Text Box 15">
          <a:extLst>
            <a:ext uri="{FF2B5EF4-FFF2-40B4-BE49-F238E27FC236}">
              <a16:creationId xmlns:a16="http://schemas.microsoft.com/office/drawing/2014/main" id="{03440D4D-2FA0-4434-ACAB-DC8DD96266E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6" name="Text Box 15">
          <a:extLst>
            <a:ext uri="{FF2B5EF4-FFF2-40B4-BE49-F238E27FC236}">
              <a16:creationId xmlns:a16="http://schemas.microsoft.com/office/drawing/2014/main" id="{1213B8E2-E159-44E5-A08B-61A9AA6FF530}"/>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7" name="Text Box 15">
          <a:extLst>
            <a:ext uri="{FF2B5EF4-FFF2-40B4-BE49-F238E27FC236}">
              <a16:creationId xmlns:a16="http://schemas.microsoft.com/office/drawing/2014/main" id="{B4785562-ADD6-4244-A6CC-9D0BEA44D73B}"/>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8" name="Text Box 15">
          <a:extLst>
            <a:ext uri="{FF2B5EF4-FFF2-40B4-BE49-F238E27FC236}">
              <a16:creationId xmlns:a16="http://schemas.microsoft.com/office/drawing/2014/main" id="{C3E58BDA-63AF-47EB-8697-4C4BE1F0B5AE}"/>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09" name="Text Box 15">
          <a:extLst>
            <a:ext uri="{FF2B5EF4-FFF2-40B4-BE49-F238E27FC236}">
              <a16:creationId xmlns:a16="http://schemas.microsoft.com/office/drawing/2014/main" id="{1D221A33-697C-41A7-A03B-126D50C029B5}"/>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10" name="Text Box 15">
          <a:extLst>
            <a:ext uri="{FF2B5EF4-FFF2-40B4-BE49-F238E27FC236}">
              <a16:creationId xmlns:a16="http://schemas.microsoft.com/office/drawing/2014/main" id="{7085D03E-B3BD-48E1-852C-5B788EA89B3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11" name="Text Box 15">
          <a:extLst>
            <a:ext uri="{FF2B5EF4-FFF2-40B4-BE49-F238E27FC236}">
              <a16:creationId xmlns:a16="http://schemas.microsoft.com/office/drawing/2014/main" id="{AC30B431-FDDC-4C1E-B687-8C2672382563}"/>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2" name="Text Box 15">
          <a:extLst>
            <a:ext uri="{FF2B5EF4-FFF2-40B4-BE49-F238E27FC236}">
              <a16:creationId xmlns:a16="http://schemas.microsoft.com/office/drawing/2014/main" id="{60933005-1338-4776-AACB-B7F3A056AA4D}"/>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3" name="Text Box 15">
          <a:extLst>
            <a:ext uri="{FF2B5EF4-FFF2-40B4-BE49-F238E27FC236}">
              <a16:creationId xmlns:a16="http://schemas.microsoft.com/office/drawing/2014/main" id="{3FF499AA-F5EF-4AB6-B7E1-12632A01FE49}"/>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4" name="Text Box 15">
          <a:extLst>
            <a:ext uri="{FF2B5EF4-FFF2-40B4-BE49-F238E27FC236}">
              <a16:creationId xmlns:a16="http://schemas.microsoft.com/office/drawing/2014/main" id="{3E76B96F-9689-43DC-AB5B-F776BA6EE59B}"/>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5" name="Text Box 15">
          <a:extLst>
            <a:ext uri="{FF2B5EF4-FFF2-40B4-BE49-F238E27FC236}">
              <a16:creationId xmlns:a16="http://schemas.microsoft.com/office/drawing/2014/main" id="{563942AB-6F96-4297-A108-ED6CB9F9F60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6" name="Text Box 15">
          <a:extLst>
            <a:ext uri="{FF2B5EF4-FFF2-40B4-BE49-F238E27FC236}">
              <a16:creationId xmlns:a16="http://schemas.microsoft.com/office/drawing/2014/main" id="{EBF32EC2-3819-4E3A-B100-44FD89D3D3A4}"/>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7" name="Text Box 15">
          <a:extLst>
            <a:ext uri="{FF2B5EF4-FFF2-40B4-BE49-F238E27FC236}">
              <a16:creationId xmlns:a16="http://schemas.microsoft.com/office/drawing/2014/main" id="{F4E76303-8A63-4E9A-9591-142CAAF14E9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8" name="Text Box 15">
          <a:extLst>
            <a:ext uri="{FF2B5EF4-FFF2-40B4-BE49-F238E27FC236}">
              <a16:creationId xmlns:a16="http://schemas.microsoft.com/office/drawing/2014/main" id="{0512EBC7-ADDB-4F57-8544-63C86A1B0B90}"/>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19" name="Text Box 15">
          <a:extLst>
            <a:ext uri="{FF2B5EF4-FFF2-40B4-BE49-F238E27FC236}">
              <a16:creationId xmlns:a16="http://schemas.microsoft.com/office/drawing/2014/main" id="{4FCCD997-0FFA-4F96-9C05-B9E8DA1E9797}"/>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0" name="Text Box 15">
          <a:extLst>
            <a:ext uri="{FF2B5EF4-FFF2-40B4-BE49-F238E27FC236}">
              <a16:creationId xmlns:a16="http://schemas.microsoft.com/office/drawing/2014/main" id="{074DFD82-84CA-4272-8E52-CC30455B54D3}"/>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1" name="Text Box 15">
          <a:extLst>
            <a:ext uri="{FF2B5EF4-FFF2-40B4-BE49-F238E27FC236}">
              <a16:creationId xmlns:a16="http://schemas.microsoft.com/office/drawing/2014/main" id="{09187449-5940-4E30-8408-9CF6D7BE36D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2" name="Text Box 15">
          <a:extLst>
            <a:ext uri="{FF2B5EF4-FFF2-40B4-BE49-F238E27FC236}">
              <a16:creationId xmlns:a16="http://schemas.microsoft.com/office/drawing/2014/main" id="{A08B9C97-EDC0-4124-9DB7-78F7EEF73A04}"/>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3" name="Text Box 15">
          <a:extLst>
            <a:ext uri="{FF2B5EF4-FFF2-40B4-BE49-F238E27FC236}">
              <a16:creationId xmlns:a16="http://schemas.microsoft.com/office/drawing/2014/main" id="{7A3B8D89-6EEB-4D0D-8F65-9269970DAABB}"/>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4" name="Text Box 15">
          <a:extLst>
            <a:ext uri="{FF2B5EF4-FFF2-40B4-BE49-F238E27FC236}">
              <a16:creationId xmlns:a16="http://schemas.microsoft.com/office/drawing/2014/main" id="{C9C79FFD-C963-4687-988D-DA5708273788}"/>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5" name="Text Box 15">
          <a:extLst>
            <a:ext uri="{FF2B5EF4-FFF2-40B4-BE49-F238E27FC236}">
              <a16:creationId xmlns:a16="http://schemas.microsoft.com/office/drawing/2014/main" id="{BC646A47-9B8F-4A17-9223-A74FB407F38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6" name="Text Box 15">
          <a:extLst>
            <a:ext uri="{FF2B5EF4-FFF2-40B4-BE49-F238E27FC236}">
              <a16:creationId xmlns:a16="http://schemas.microsoft.com/office/drawing/2014/main" id="{FCED5AC1-1924-4B9E-B682-2078AA20DFA7}"/>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27" name="Text Box 15">
          <a:extLst>
            <a:ext uri="{FF2B5EF4-FFF2-40B4-BE49-F238E27FC236}">
              <a16:creationId xmlns:a16="http://schemas.microsoft.com/office/drawing/2014/main" id="{361B62B0-A135-4D80-B03C-1F5A550FC6D6}"/>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28" name="Text Box 15">
          <a:extLst>
            <a:ext uri="{FF2B5EF4-FFF2-40B4-BE49-F238E27FC236}">
              <a16:creationId xmlns:a16="http://schemas.microsoft.com/office/drawing/2014/main" id="{06A9EC04-5430-4A3E-AA17-B7AF0EDFD83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29" name="Text Box 15">
          <a:extLst>
            <a:ext uri="{FF2B5EF4-FFF2-40B4-BE49-F238E27FC236}">
              <a16:creationId xmlns:a16="http://schemas.microsoft.com/office/drawing/2014/main" id="{8DAC1320-B5D8-40EB-A8CE-55DE3A5598D7}"/>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0" name="Text Box 15">
          <a:extLst>
            <a:ext uri="{FF2B5EF4-FFF2-40B4-BE49-F238E27FC236}">
              <a16:creationId xmlns:a16="http://schemas.microsoft.com/office/drawing/2014/main" id="{514EF719-A9B4-4508-91A9-20C7FD70917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1" name="Text Box 15">
          <a:extLst>
            <a:ext uri="{FF2B5EF4-FFF2-40B4-BE49-F238E27FC236}">
              <a16:creationId xmlns:a16="http://schemas.microsoft.com/office/drawing/2014/main" id="{4E61E72E-586C-4F89-9115-A127E7830203}"/>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2" name="Text Box 15">
          <a:extLst>
            <a:ext uri="{FF2B5EF4-FFF2-40B4-BE49-F238E27FC236}">
              <a16:creationId xmlns:a16="http://schemas.microsoft.com/office/drawing/2014/main" id="{BADC622F-FC84-42D7-B551-5FF84C2845BB}"/>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3" name="Text Box 15">
          <a:extLst>
            <a:ext uri="{FF2B5EF4-FFF2-40B4-BE49-F238E27FC236}">
              <a16:creationId xmlns:a16="http://schemas.microsoft.com/office/drawing/2014/main" id="{D9EE56F6-394D-417D-8558-34A4C1777A2A}"/>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4" name="Text Box 15">
          <a:extLst>
            <a:ext uri="{FF2B5EF4-FFF2-40B4-BE49-F238E27FC236}">
              <a16:creationId xmlns:a16="http://schemas.microsoft.com/office/drawing/2014/main" id="{D312FA0D-C953-4CBF-B0BE-528EDA34FF63}"/>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35" name="Text Box 15">
          <a:extLst>
            <a:ext uri="{FF2B5EF4-FFF2-40B4-BE49-F238E27FC236}">
              <a16:creationId xmlns:a16="http://schemas.microsoft.com/office/drawing/2014/main" id="{E38008C9-D3D5-4696-9286-DDD923BA42D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36" name="Text Box 15">
          <a:extLst>
            <a:ext uri="{FF2B5EF4-FFF2-40B4-BE49-F238E27FC236}">
              <a16:creationId xmlns:a16="http://schemas.microsoft.com/office/drawing/2014/main" id="{AB7D55B3-9FA8-4E66-821A-41C442A905A5}"/>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37" name="Text Box 15">
          <a:extLst>
            <a:ext uri="{FF2B5EF4-FFF2-40B4-BE49-F238E27FC236}">
              <a16:creationId xmlns:a16="http://schemas.microsoft.com/office/drawing/2014/main" id="{4093A233-0B00-49DA-983F-4E46F5E222EA}"/>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38" name="Text Box 15">
          <a:extLst>
            <a:ext uri="{FF2B5EF4-FFF2-40B4-BE49-F238E27FC236}">
              <a16:creationId xmlns:a16="http://schemas.microsoft.com/office/drawing/2014/main" id="{91780A4B-9F9E-44D6-BBEF-D8F69E78723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39" name="Text Box 15">
          <a:extLst>
            <a:ext uri="{FF2B5EF4-FFF2-40B4-BE49-F238E27FC236}">
              <a16:creationId xmlns:a16="http://schemas.microsoft.com/office/drawing/2014/main" id="{07AE7495-CBBA-4A84-BF0E-D289374AB96D}"/>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40" name="Text Box 15">
          <a:extLst>
            <a:ext uri="{FF2B5EF4-FFF2-40B4-BE49-F238E27FC236}">
              <a16:creationId xmlns:a16="http://schemas.microsoft.com/office/drawing/2014/main" id="{DDF40531-DA67-4E9E-A77B-6D9CE3061D2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41" name="Text Box 15">
          <a:extLst>
            <a:ext uri="{FF2B5EF4-FFF2-40B4-BE49-F238E27FC236}">
              <a16:creationId xmlns:a16="http://schemas.microsoft.com/office/drawing/2014/main" id="{1A4B548D-B27F-4801-8310-296CF3D2EAC1}"/>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42" name="Text Box 15">
          <a:extLst>
            <a:ext uri="{FF2B5EF4-FFF2-40B4-BE49-F238E27FC236}">
              <a16:creationId xmlns:a16="http://schemas.microsoft.com/office/drawing/2014/main" id="{A46A920E-9106-4FCF-ADEA-F37D18EB6F99}"/>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7871"/>
    <xdr:sp macro="" textlink="">
      <xdr:nvSpPr>
        <xdr:cNvPr id="6143" name="Text Box 15">
          <a:extLst>
            <a:ext uri="{FF2B5EF4-FFF2-40B4-BE49-F238E27FC236}">
              <a16:creationId xmlns:a16="http://schemas.microsoft.com/office/drawing/2014/main" id="{B3C6424F-C110-497E-BAF0-DE11DEDCEB06}"/>
            </a:ext>
          </a:extLst>
        </xdr:cNvPr>
        <xdr:cNvSpPr txBox="1">
          <a:spLocks noChangeArrowheads="1"/>
        </xdr:cNvSpPr>
      </xdr:nvSpPr>
      <xdr:spPr bwMode="auto">
        <a:xfrm>
          <a:off x="1933575" y="721328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4" name="Text Box 15">
          <a:extLst>
            <a:ext uri="{FF2B5EF4-FFF2-40B4-BE49-F238E27FC236}">
              <a16:creationId xmlns:a16="http://schemas.microsoft.com/office/drawing/2014/main" id="{E5BA91E5-23A1-4D63-87F2-7E1B206E0BD0}"/>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5" name="Text Box 15">
          <a:extLst>
            <a:ext uri="{FF2B5EF4-FFF2-40B4-BE49-F238E27FC236}">
              <a16:creationId xmlns:a16="http://schemas.microsoft.com/office/drawing/2014/main" id="{6F7AB90E-1E5B-4317-96F9-E36C4BC4876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6" name="Text Box 15">
          <a:extLst>
            <a:ext uri="{FF2B5EF4-FFF2-40B4-BE49-F238E27FC236}">
              <a16:creationId xmlns:a16="http://schemas.microsoft.com/office/drawing/2014/main" id="{B4254E31-7C3E-4A1B-A370-8A05FC5A92CF}"/>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7" name="Text Box 15">
          <a:extLst>
            <a:ext uri="{FF2B5EF4-FFF2-40B4-BE49-F238E27FC236}">
              <a16:creationId xmlns:a16="http://schemas.microsoft.com/office/drawing/2014/main" id="{C3DC24FC-9E34-47C6-B255-67232953DABE}"/>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8" name="Text Box 15">
          <a:extLst>
            <a:ext uri="{FF2B5EF4-FFF2-40B4-BE49-F238E27FC236}">
              <a16:creationId xmlns:a16="http://schemas.microsoft.com/office/drawing/2014/main" id="{27C47B10-B125-433F-8BA6-F250D7D6AE88}"/>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49" name="Text Box 15">
          <a:extLst>
            <a:ext uri="{FF2B5EF4-FFF2-40B4-BE49-F238E27FC236}">
              <a16:creationId xmlns:a16="http://schemas.microsoft.com/office/drawing/2014/main" id="{8188F025-5E34-483F-945D-F9CC1E8F51CA}"/>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341</xdr:row>
      <xdr:rowOff>0</xdr:rowOff>
    </xdr:from>
    <xdr:ext cx="95250" cy="295275"/>
    <xdr:sp macro="" textlink="">
      <xdr:nvSpPr>
        <xdr:cNvPr id="6150" name="Text Box 15">
          <a:extLst>
            <a:ext uri="{FF2B5EF4-FFF2-40B4-BE49-F238E27FC236}">
              <a16:creationId xmlns:a16="http://schemas.microsoft.com/office/drawing/2014/main" id="{407ECB91-028B-4957-9C24-8234784CD666}"/>
            </a:ext>
          </a:extLst>
        </xdr:cNvPr>
        <xdr:cNvSpPr txBox="1">
          <a:spLocks noChangeArrowheads="1"/>
        </xdr:cNvSpPr>
      </xdr:nvSpPr>
      <xdr:spPr bwMode="auto">
        <a:xfrm>
          <a:off x="1933575" y="721328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1" name="Text Box 15">
          <a:extLst>
            <a:ext uri="{FF2B5EF4-FFF2-40B4-BE49-F238E27FC236}">
              <a16:creationId xmlns:a16="http://schemas.microsoft.com/office/drawing/2014/main" id="{92B367F1-0CF4-48A1-8E7C-55EDB72E9E2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2" name="Text Box 15">
          <a:extLst>
            <a:ext uri="{FF2B5EF4-FFF2-40B4-BE49-F238E27FC236}">
              <a16:creationId xmlns:a16="http://schemas.microsoft.com/office/drawing/2014/main" id="{FA73C225-7F0B-4398-9694-C3C23A38C366}"/>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3" name="Text Box 15">
          <a:extLst>
            <a:ext uri="{FF2B5EF4-FFF2-40B4-BE49-F238E27FC236}">
              <a16:creationId xmlns:a16="http://schemas.microsoft.com/office/drawing/2014/main" id="{D1FF9612-646D-4DA1-994A-1D630040C37D}"/>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4" name="Text Box 15">
          <a:extLst>
            <a:ext uri="{FF2B5EF4-FFF2-40B4-BE49-F238E27FC236}">
              <a16:creationId xmlns:a16="http://schemas.microsoft.com/office/drawing/2014/main" id="{416D4C37-087E-4C29-8DD1-B9DD3CFE5FB3}"/>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5" name="Text Box 15">
          <a:extLst>
            <a:ext uri="{FF2B5EF4-FFF2-40B4-BE49-F238E27FC236}">
              <a16:creationId xmlns:a16="http://schemas.microsoft.com/office/drawing/2014/main" id="{1DB6D721-2B3F-4F0A-A6DA-D2824889002E}"/>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6" name="Text Box 15">
          <a:extLst>
            <a:ext uri="{FF2B5EF4-FFF2-40B4-BE49-F238E27FC236}">
              <a16:creationId xmlns:a16="http://schemas.microsoft.com/office/drawing/2014/main" id="{594AC3EC-06E7-48D8-BA83-08AE8DE2F872}"/>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7" name="Text Box 15">
          <a:extLst>
            <a:ext uri="{FF2B5EF4-FFF2-40B4-BE49-F238E27FC236}">
              <a16:creationId xmlns:a16="http://schemas.microsoft.com/office/drawing/2014/main" id="{D04B74A0-50DE-4883-9549-140187697639}"/>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7871"/>
    <xdr:sp macro="" textlink="">
      <xdr:nvSpPr>
        <xdr:cNvPr id="6158" name="Text Box 15">
          <a:extLst>
            <a:ext uri="{FF2B5EF4-FFF2-40B4-BE49-F238E27FC236}">
              <a16:creationId xmlns:a16="http://schemas.microsoft.com/office/drawing/2014/main" id="{811A38B5-E416-4531-9DF8-EDD4938D3FC0}"/>
            </a:ext>
          </a:extLst>
        </xdr:cNvPr>
        <xdr:cNvSpPr txBox="1">
          <a:spLocks noChangeArrowheads="1"/>
        </xdr:cNvSpPr>
      </xdr:nvSpPr>
      <xdr:spPr bwMode="auto">
        <a:xfrm>
          <a:off x="1933575" y="7229475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59" name="Text Box 15">
          <a:extLst>
            <a:ext uri="{FF2B5EF4-FFF2-40B4-BE49-F238E27FC236}">
              <a16:creationId xmlns:a16="http://schemas.microsoft.com/office/drawing/2014/main" id="{4BA75915-CA2F-4092-B53E-997236FB7D9C}"/>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0" name="Text Box 15">
          <a:extLst>
            <a:ext uri="{FF2B5EF4-FFF2-40B4-BE49-F238E27FC236}">
              <a16:creationId xmlns:a16="http://schemas.microsoft.com/office/drawing/2014/main" id="{90C264F3-C657-461C-A0E7-9048DE3F7F46}"/>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1" name="Text Box 15">
          <a:extLst>
            <a:ext uri="{FF2B5EF4-FFF2-40B4-BE49-F238E27FC236}">
              <a16:creationId xmlns:a16="http://schemas.microsoft.com/office/drawing/2014/main" id="{6D55C34E-D20D-46E8-B222-E7ECD8457DB9}"/>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2" name="Text Box 15">
          <a:extLst>
            <a:ext uri="{FF2B5EF4-FFF2-40B4-BE49-F238E27FC236}">
              <a16:creationId xmlns:a16="http://schemas.microsoft.com/office/drawing/2014/main" id="{BE331296-7EAB-408B-B88C-F992A34462AD}"/>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3" name="Text Box 15">
          <a:extLst>
            <a:ext uri="{FF2B5EF4-FFF2-40B4-BE49-F238E27FC236}">
              <a16:creationId xmlns:a16="http://schemas.microsoft.com/office/drawing/2014/main" id="{CED922FF-40AA-4DC9-AB4E-6E0A04F685B3}"/>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4" name="Text Box 15">
          <a:extLst>
            <a:ext uri="{FF2B5EF4-FFF2-40B4-BE49-F238E27FC236}">
              <a16:creationId xmlns:a16="http://schemas.microsoft.com/office/drawing/2014/main" id="{FE3283E1-AB18-4C10-98B6-1F752A3DD82E}"/>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5" name="Text Box 15">
          <a:extLst>
            <a:ext uri="{FF2B5EF4-FFF2-40B4-BE49-F238E27FC236}">
              <a16:creationId xmlns:a16="http://schemas.microsoft.com/office/drawing/2014/main" id="{B3DBC2FA-12D3-410C-922D-53F1B10ED6E5}"/>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342</xdr:row>
      <xdr:rowOff>0</xdr:rowOff>
    </xdr:from>
    <xdr:ext cx="95250" cy="295275"/>
    <xdr:sp macro="" textlink="">
      <xdr:nvSpPr>
        <xdr:cNvPr id="6166" name="Text Box 15">
          <a:extLst>
            <a:ext uri="{FF2B5EF4-FFF2-40B4-BE49-F238E27FC236}">
              <a16:creationId xmlns:a16="http://schemas.microsoft.com/office/drawing/2014/main" id="{9762AC3E-C80A-4A1A-8002-61714A9B01F4}"/>
            </a:ext>
          </a:extLst>
        </xdr:cNvPr>
        <xdr:cNvSpPr txBox="1">
          <a:spLocks noChangeArrowheads="1"/>
        </xdr:cNvSpPr>
      </xdr:nvSpPr>
      <xdr:spPr bwMode="auto">
        <a:xfrm>
          <a:off x="1933575" y="722947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67" name="Text Box 15">
          <a:extLst>
            <a:ext uri="{FF2B5EF4-FFF2-40B4-BE49-F238E27FC236}">
              <a16:creationId xmlns:a16="http://schemas.microsoft.com/office/drawing/2014/main" id="{D5FB17BD-8A89-4C99-BA6B-BA128F209A4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68" name="Text Box 15">
          <a:extLst>
            <a:ext uri="{FF2B5EF4-FFF2-40B4-BE49-F238E27FC236}">
              <a16:creationId xmlns:a16="http://schemas.microsoft.com/office/drawing/2014/main" id="{4B6BEC52-15EA-4A61-9CC7-F510ECC762C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69" name="Text Box 15">
          <a:extLst>
            <a:ext uri="{FF2B5EF4-FFF2-40B4-BE49-F238E27FC236}">
              <a16:creationId xmlns:a16="http://schemas.microsoft.com/office/drawing/2014/main" id="{20118272-92C9-484F-9B7A-F4C67D29B10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0" name="Text Box 15">
          <a:extLst>
            <a:ext uri="{FF2B5EF4-FFF2-40B4-BE49-F238E27FC236}">
              <a16:creationId xmlns:a16="http://schemas.microsoft.com/office/drawing/2014/main" id="{134B0C37-57BF-41CF-871E-1A32B7AC6CDD}"/>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1" name="Text Box 15">
          <a:extLst>
            <a:ext uri="{FF2B5EF4-FFF2-40B4-BE49-F238E27FC236}">
              <a16:creationId xmlns:a16="http://schemas.microsoft.com/office/drawing/2014/main" id="{22648FE4-8188-4BB7-9FE1-E0253B77D95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2" name="Text Box 15">
          <a:extLst>
            <a:ext uri="{FF2B5EF4-FFF2-40B4-BE49-F238E27FC236}">
              <a16:creationId xmlns:a16="http://schemas.microsoft.com/office/drawing/2014/main" id="{FD300DD9-7680-4D2F-B4BF-2E19EA8E793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3" name="Text Box 15">
          <a:extLst>
            <a:ext uri="{FF2B5EF4-FFF2-40B4-BE49-F238E27FC236}">
              <a16:creationId xmlns:a16="http://schemas.microsoft.com/office/drawing/2014/main" id="{BD8B4699-40EF-48C3-A8BA-DDA60F1DCFA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74" name="Text Box 15">
          <a:extLst>
            <a:ext uri="{FF2B5EF4-FFF2-40B4-BE49-F238E27FC236}">
              <a16:creationId xmlns:a16="http://schemas.microsoft.com/office/drawing/2014/main" id="{C864D3D4-A970-4BCB-9983-25EC75E902F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5" name="Text Box 15">
          <a:extLst>
            <a:ext uri="{FF2B5EF4-FFF2-40B4-BE49-F238E27FC236}">
              <a16:creationId xmlns:a16="http://schemas.microsoft.com/office/drawing/2014/main" id="{412948FC-640A-4525-B431-15905C3BF08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6" name="Text Box 15">
          <a:extLst>
            <a:ext uri="{FF2B5EF4-FFF2-40B4-BE49-F238E27FC236}">
              <a16:creationId xmlns:a16="http://schemas.microsoft.com/office/drawing/2014/main" id="{86A5552B-85B4-4820-9183-44419215486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7" name="Text Box 15">
          <a:extLst>
            <a:ext uri="{FF2B5EF4-FFF2-40B4-BE49-F238E27FC236}">
              <a16:creationId xmlns:a16="http://schemas.microsoft.com/office/drawing/2014/main" id="{32C7DE1E-4F3B-460B-815E-7A213FE4DCF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8" name="Text Box 15">
          <a:extLst>
            <a:ext uri="{FF2B5EF4-FFF2-40B4-BE49-F238E27FC236}">
              <a16:creationId xmlns:a16="http://schemas.microsoft.com/office/drawing/2014/main" id="{F981F069-7E11-4CE2-A5BF-681A3DD36C6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79" name="Text Box 15">
          <a:extLst>
            <a:ext uri="{FF2B5EF4-FFF2-40B4-BE49-F238E27FC236}">
              <a16:creationId xmlns:a16="http://schemas.microsoft.com/office/drawing/2014/main" id="{29715275-0E48-48E5-ABC9-89828AC585C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80" name="Text Box 15">
          <a:extLst>
            <a:ext uri="{FF2B5EF4-FFF2-40B4-BE49-F238E27FC236}">
              <a16:creationId xmlns:a16="http://schemas.microsoft.com/office/drawing/2014/main" id="{E31030F2-22C0-46A3-B743-96E577ECC3E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81" name="Text Box 15">
          <a:extLst>
            <a:ext uri="{FF2B5EF4-FFF2-40B4-BE49-F238E27FC236}">
              <a16:creationId xmlns:a16="http://schemas.microsoft.com/office/drawing/2014/main" id="{4E555DD3-2F5C-40A5-BA84-FF329C7E769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82" name="Text Box 15">
          <a:extLst>
            <a:ext uri="{FF2B5EF4-FFF2-40B4-BE49-F238E27FC236}">
              <a16:creationId xmlns:a16="http://schemas.microsoft.com/office/drawing/2014/main" id="{804A9FB9-F283-4120-A68A-77AAF554BD5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3" name="Text Box 15">
          <a:extLst>
            <a:ext uri="{FF2B5EF4-FFF2-40B4-BE49-F238E27FC236}">
              <a16:creationId xmlns:a16="http://schemas.microsoft.com/office/drawing/2014/main" id="{54914995-D520-4A14-BA77-4B68232C27D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4" name="Text Box 15">
          <a:extLst>
            <a:ext uri="{FF2B5EF4-FFF2-40B4-BE49-F238E27FC236}">
              <a16:creationId xmlns:a16="http://schemas.microsoft.com/office/drawing/2014/main" id="{EF70C141-7128-4097-AF5C-A11AB0FDB71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5" name="Text Box 15">
          <a:extLst>
            <a:ext uri="{FF2B5EF4-FFF2-40B4-BE49-F238E27FC236}">
              <a16:creationId xmlns:a16="http://schemas.microsoft.com/office/drawing/2014/main" id="{ED4FE6CE-D6CC-441D-836A-CACEF8BB4EC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6" name="Text Box 15">
          <a:extLst>
            <a:ext uri="{FF2B5EF4-FFF2-40B4-BE49-F238E27FC236}">
              <a16:creationId xmlns:a16="http://schemas.microsoft.com/office/drawing/2014/main" id="{DFF0AE6D-A482-49D8-97CD-AEE3AC6F9298}"/>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7" name="Text Box 15">
          <a:extLst>
            <a:ext uri="{FF2B5EF4-FFF2-40B4-BE49-F238E27FC236}">
              <a16:creationId xmlns:a16="http://schemas.microsoft.com/office/drawing/2014/main" id="{AC8B130F-4324-4BD4-B092-67756AFC399E}"/>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8" name="Text Box 15">
          <a:extLst>
            <a:ext uri="{FF2B5EF4-FFF2-40B4-BE49-F238E27FC236}">
              <a16:creationId xmlns:a16="http://schemas.microsoft.com/office/drawing/2014/main" id="{E072878F-98BC-4E5E-84D7-43843161CB6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89" name="Text Box 15">
          <a:extLst>
            <a:ext uri="{FF2B5EF4-FFF2-40B4-BE49-F238E27FC236}">
              <a16:creationId xmlns:a16="http://schemas.microsoft.com/office/drawing/2014/main" id="{4BE1331A-02DB-4FFA-B5A6-C9F3F22AA2C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90" name="Text Box 15">
          <a:extLst>
            <a:ext uri="{FF2B5EF4-FFF2-40B4-BE49-F238E27FC236}">
              <a16:creationId xmlns:a16="http://schemas.microsoft.com/office/drawing/2014/main" id="{08A5DD17-7DDB-4746-BD7B-D4B37F74ED1A}"/>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1" name="Text Box 15">
          <a:extLst>
            <a:ext uri="{FF2B5EF4-FFF2-40B4-BE49-F238E27FC236}">
              <a16:creationId xmlns:a16="http://schemas.microsoft.com/office/drawing/2014/main" id="{D29DF462-6BFD-4611-9831-746C7D295540}"/>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2" name="Text Box 15">
          <a:extLst>
            <a:ext uri="{FF2B5EF4-FFF2-40B4-BE49-F238E27FC236}">
              <a16:creationId xmlns:a16="http://schemas.microsoft.com/office/drawing/2014/main" id="{F7E909E1-ED8E-4D99-8659-8BF4A611926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3" name="Text Box 15">
          <a:extLst>
            <a:ext uri="{FF2B5EF4-FFF2-40B4-BE49-F238E27FC236}">
              <a16:creationId xmlns:a16="http://schemas.microsoft.com/office/drawing/2014/main" id="{3EA13C45-1096-45A5-8AC7-748C2E67C31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4" name="Text Box 15">
          <a:extLst>
            <a:ext uri="{FF2B5EF4-FFF2-40B4-BE49-F238E27FC236}">
              <a16:creationId xmlns:a16="http://schemas.microsoft.com/office/drawing/2014/main" id="{A44184B4-033E-41B8-AA61-402EFF1F881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5" name="Text Box 15">
          <a:extLst>
            <a:ext uri="{FF2B5EF4-FFF2-40B4-BE49-F238E27FC236}">
              <a16:creationId xmlns:a16="http://schemas.microsoft.com/office/drawing/2014/main" id="{BEF02CC3-6C1A-4F9D-AF13-83FA0B6FD0B5}"/>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6" name="Text Box 15">
          <a:extLst>
            <a:ext uri="{FF2B5EF4-FFF2-40B4-BE49-F238E27FC236}">
              <a16:creationId xmlns:a16="http://schemas.microsoft.com/office/drawing/2014/main" id="{889035DF-4F0F-4E9B-B20B-D1AB77EF3E5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7" name="Text Box 15">
          <a:extLst>
            <a:ext uri="{FF2B5EF4-FFF2-40B4-BE49-F238E27FC236}">
              <a16:creationId xmlns:a16="http://schemas.microsoft.com/office/drawing/2014/main" id="{451E4FEB-1B37-4C38-AD7A-F7D06B8F8919}"/>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198" name="Text Box 15">
          <a:extLst>
            <a:ext uri="{FF2B5EF4-FFF2-40B4-BE49-F238E27FC236}">
              <a16:creationId xmlns:a16="http://schemas.microsoft.com/office/drawing/2014/main" id="{0239116C-C087-4944-94D8-7FE12362B93C}"/>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199" name="Text Box 15">
          <a:extLst>
            <a:ext uri="{FF2B5EF4-FFF2-40B4-BE49-F238E27FC236}">
              <a16:creationId xmlns:a16="http://schemas.microsoft.com/office/drawing/2014/main" id="{A5CD2F85-7852-445B-9BEE-26B21363152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0" name="Text Box 15">
          <a:extLst>
            <a:ext uri="{FF2B5EF4-FFF2-40B4-BE49-F238E27FC236}">
              <a16:creationId xmlns:a16="http://schemas.microsoft.com/office/drawing/2014/main" id="{B47FFA0C-C1A3-4AA0-9EA8-21DC0046E171}"/>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1" name="Text Box 15">
          <a:extLst>
            <a:ext uri="{FF2B5EF4-FFF2-40B4-BE49-F238E27FC236}">
              <a16:creationId xmlns:a16="http://schemas.microsoft.com/office/drawing/2014/main" id="{BC4AA709-F98B-4F50-A6BB-9027C6A51D79}"/>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2" name="Text Box 15">
          <a:extLst>
            <a:ext uri="{FF2B5EF4-FFF2-40B4-BE49-F238E27FC236}">
              <a16:creationId xmlns:a16="http://schemas.microsoft.com/office/drawing/2014/main" id="{C9DEA0CC-B3F4-4253-89F7-FA3288CFB7A6}"/>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3" name="Text Box 15">
          <a:extLst>
            <a:ext uri="{FF2B5EF4-FFF2-40B4-BE49-F238E27FC236}">
              <a16:creationId xmlns:a16="http://schemas.microsoft.com/office/drawing/2014/main" id="{F82E87F5-0DBD-412A-92D2-5312E1723F5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4" name="Text Box 15">
          <a:extLst>
            <a:ext uri="{FF2B5EF4-FFF2-40B4-BE49-F238E27FC236}">
              <a16:creationId xmlns:a16="http://schemas.microsoft.com/office/drawing/2014/main" id="{7B4DE0E1-66D7-4644-8172-FB5A691D97C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5" name="Text Box 15">
          <a:extLst>
            <a:ext uri="{FF2B5EF4-FFF2-40B4-BE49-F238E27FC236}">
              <a16:creationId xmlns:a16="http://schemas.microsoft.com/office/drawing/2014/main" id="{A7DEAB55-84FF-41CB-8B2A-9E244F9AA8B0}"/>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06" name="Text Box 15">
          <a:extLst>
            <a:ext uri="{FF2B5EF4-FFF2-40B4-BE49-F238E27FC236}">
              <a16:creationId xmlns:a16="http://schemas.microsoft.com/office/drawing/2014/main" id="{E513BE25-B0C4-4B4E-BF31-C28EEE663EB2}"/>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07" name="Text Box 15">
          <a:extLst>
            <a:ext uri="{FF2B5EF4-FFF2-40B4-BE49-F238E27FC236}">
              <a16:creationId xmlns:a16="http://schemas.microsoft.com/office/drawing/2014/main" id="{3C60FD2F-F7AC-4189-9C04-5C7A9F60E964}"/>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08" name="Text Box 15">
          <a:extLst>
            <a:ext uri="{FF2B5EF4-FFF2-40B4-BE49-F238E27FC236}">
              <a16:creationId xmlns:a16="http://schemas.microsoft.com/office/drawing/2014/main" id="{8ED775CD-B063-47E7-B1CA-CB11A2139E8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09" name="Text Box 15">
          <a:extLst>
            <a:ext uri="{FF2B5EF4-FFF2-40B4-BE49-F238E27FC236}">
              <a16:creationId xmlns:a16="http://schemas.microsoft.com/office/drawing/2014/main" id="{0D19B74B-BD8A-48C4-9CC6-724EDBB12F4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0" name="Text Box 15">
          <a:extLst>
            <a:ext uri="{FF2B5EF4-FFF2-40B4-BE49-F238E27FC236}">
              <a16:creationId xmlns:a16="http://schemas.microsoft.com/office/drawing/2014/main" id="{0A4E85AF-108B-4B4C-997A-447C30F22B91}"/>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1" name="Text Box 15">
          <a:extLst>
            <a:ext uri="{FF2B5EF4-FFF2-40B4-BE49-F238E27FC236}">
              <a16:creationId xmlns:a16="http://schemas.microsoft.com/office/drawing/2014/main" id="{F105CA3D-F1E1-47C0-9C57-6CBA5D3636EE}"/>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2" name="Text Box 15">
          <a:extLst>
            <a:ext uri="{FF2B5EF4-FFF2-40B4-BE49-F238E27FC236}">
              <a16:creationId xmlns:a16="http://schemas.microsoft.com/office/drawing/2014/main" id="{D35A5195-A4AD-4622-AF7D-7CA1873BA418}"/>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3" name="Text Box 15">
          <a:extLst>
            <a:ext uri="{FF2B5EF4-FFF2-40B4-BE49-F238E27FC236}">
              <a16:creationId xmlns:a16="http://schemas.microsoft.com/office/drawing/2014/main" id="{AB5FAE0F-3227-47EC-8E1B-4E9E7DE3B7BD}"/>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14" name="Text Box 15">
          <a:extLst>
            <a:ext uri="{FF2B5EF4-FFF2-40B4-BE49-F238E27FC236}">
              <a16:creationId xmlns:a16="http://schemas.microsoft.com/office/drawing/2014/main" id="{4FB1983E-82DC-48D4-AB61-F08FB5086F92}"/>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5" name="Text Box 15">
          <a:extLst>
            <a:ext uri="{FF2B5EF4-FFF2-40B4-BE49-F238E27FC236}">
              <a16:creationId xmlns:a16="http://schemas.microsoft.com/office/drawing/2014/main" id="{48E1B57A-EF6E-4FAC-A17C-B64F0FBBA65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6" name="Text Box 15">
          <a:extLst>
            <a:ext uri="{FF2B5EF4-FFF2-40B4-BE49-F238E27FC236}">
              <a16:creationId xmlns:a16="http://schemas.microsoft.com/office/drawing/2014/main" id="{53BFE3C0-430D-4B3D-A9CA-386A24C38C1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7" name="Text Box 15">
          <a:extLst>
            <a:ext uri="{FF2B5EF4-FFF2-40B4-BE49-F238E27FC236}">
              <a16:creationId xmlns:a16="http://schemas.microsoft.com/office/drawing/2014/main" id="{1958E784-8AF5-4807-B4A8-F2F6BE0F709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8" name="Text Box 15">
          <a:extLst>
            <a:ext uri="{FF2B5EF4-FFF2-40B4-BE49-F238E27FC236}">
              <a16:creationId xmlns:a16="http://schemas.microsoft.com/office/drawing/2014/main" id="{54BDE105-95E6-4A7B-BC74-66111B21F65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19" name="Text Box 15">
          <a:extLst>
            <a:ext uri="{FF2B5EF4-FFF2-40B4-BE49-F238E27FC236}">
              <a16:creationId xmlns:a16="http://schemas.microsoft.com/office/drawing/2014/main" id="{AB5602B6-CCB2-4287-AE20-926E56A6B547}"/>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20" name="Text Box 15">
          <a:extLst>
            <a:ext uri="{FF2B5EF4-FFF2-40B4-BE49-F238E27FC236}">
              <a16:creationId xmlns:a16="http://schemas.microsoft.com/office/drawing/2014/main" id="{9EEA82A0-509B-48F0-9DF4-4B817733FDAB}"/>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21" name="Text Box 15">
          <a:extLst>
            <a:ext uri="{FF2B5EF4-FFF2-40B4-BE49-F238E27FC236}">
              <a16:creationId xmlns:a16="http://schemas.microsoft.com/office/drawing/2014/main" id="{183602A1-B174-4D0E-A133-C4060D134765}"/>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7871"/>
    <xdr:sp macro="" textlink="">
      <xdr:nvSpPr>
        <xdr:cNvPr id="6222" name="Text Box 15">
          <a:extLst>
            <a:ext uri="{FF2B5EF4-FFF2-40B4-BE49-F238E27FC236}">
              <a16:creationId xmlns:a16="http://schemas.microsoft.com/office/drawing/2014/main" id="{4FFFB1BA-6815-47D0-B8BA-D520DD9ABCDC}"/>
            </a:ext>
          </a:extLst>
        </xdr:cNvPr>
        <xdr:cNvSpPr txBox="1">
          <a:spLocks noChangeArrowheads="1"/>
        </xdr:cNvSpPr>
      </xdr:nvSpPr>
      <xdr:spPr bwMode="auto">
        <a:xfrm>
          <a:off x="1933575" y="72694800"/>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3" name="Text Box 15">
          <a:extLst>
            <a:ext uri="{FF2B5EF4-FFF2-40B4-BE49-F238E27FC236}">
              <a16:creationId xmlns:a16="http://schemas.microsoft.com/office/drawing/2014/main" id="{34B32E4C-046B-4EDF-B277-443D3A57413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4" name="Text Box 15">
          <a:extLst>
            <a:ext uri="{FF2B5EF4-FFF2-40B4-BE49-F238E27FC236}">
              <a16:creationId xmlns:a16="http://schemas.microsoft.com/office/drawing/2014/main" id="{77EF703B-230A-469E-96B8-AB6ADC14521A}"/>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5" name="Text Box 15">
          <a:extLst>
            <a:ext uri="{FF2B5EF4-FFF2-40B4-BE49-F238E27FC236}">
              <a16:creationId xmlns:a16="http://schemas.microsoft.com/office/drawing/2014/main" id="{CC1E6510-D30B-495B-8CC2-00A8698C087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6" name="Text Box 15">
          <a:extLst>
            <a:ext uri="{FF2B5EF4-FFF2-40B4-BE49-F238E27FC236}">
              <a16:creationId xmlns:a16="http://schemas.microsoft.com/office/drawing/2014/main" id="{CF4A00F0-056F-4AC4-878A-65F4A196FBC3}"/>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7" name="Text Box 15">
          <a:extLst>
            <a:ext uri="{FF2B5EF4-FFF2-40B4-BE49-F238E27FC236}">
              <a16:creationId xmlns:a16="http://schemas.microsoft.com/office/drawing/2014/main" id="{C5BE725B-817A-4696-BD6E-480389B0919F}"/>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8" name="Text Box 15">
          <a:extLst>
            <a:ext uri="{FF2B5EF4-FFF2-40B4-BE49-F238E27FC236}">
              <a16:creationId xmlns:a16="http://schemas.microsoft.com/office/drawing/2014/main" id="{75162E47-49D5-406E-A537-AFAF9D378207}"/>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344</xdr:row>
      <xdr:rowOff>0</xdr:rowOff>
    </xdr:from>
    <xdr:ext cx="95250" cy="295275"/>
    <xdr:sp macro="" textlink="">
      <xdr:nvSpPr>
        <xdr:cNvPr id="6229" name="Text Box 15">
          <a:extLst>
            <a:ext uri="{FF2B5EF4-FFF2-40B4-BE49-F238E27FC236}">
              <a16:creationId xmlns:a16="http://schemas.microsoft.com/office/drawing/2014/main" id="{7AE0F4BD-F352-475B-AC2B-51290E78CE0B}"/>
            </a:ext>
          </a:extLst>
        </xdr:cNvPr>
        <xdr:cNvSpPr txBox="1">
          <a:spLocks noChangeArrowheads="1"/>
        </xdr:cNvSpPr>
      </xdr:nvSpPr>
      <xdr:spPr bwMode="auto">
        <a:xfrm>
          <a:off x="1933575" y="726948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0" name="Text Box 15">
          <a:extLst>
            <a:ext uri="{FF2B5EF4-FFF2-40B4-BE49-F238E27FC236}">
              <a16:creationId xmlns:a16="http://schemas.microsoft.com/office/drawing/2014/main" id="{2ADE571D-F844-4C91-8FBF-473056F3855F}"/>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1" name="Text Box 15">
          <a:extLst>
            <a:ext uri="{FF2B5EF4-FFF2-40B4-BE49-F238E27FC236}">
              <a16:creationId xmlns:a16="http://schemas.microsoft.com/office/drawing/2014/main" id="{B8901DAA-2E28-4462-B9A7-5C0852A7DCD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2" name="Text Box 15">
          <a:extLst>
            <a:ext uri="{FF2B5EF4-FFF2-40B4-BE49-F238E27FC236}">
              <a16:creationId xmlns:a16="http://schemas.microsoft.com/office/drawing/2014/main" id="{A19FE487-FB20-44B7-8760-03EA1988591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3" name="Text Box 15">
          <a:extLst>
            <a:ext uri="{FF2B5EF4-FFF2-40B4-BE49-F238E27FC236}">
              <a16:creationId xmlns:a16="http://schemas.microsoft.com/office/drawing/2014/main" id="{7118F641-79C7-41BB-920F-50354EC8BA3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4" name="Text Box 15">
          <a:extLst>
            <a:ext uri="{FF2B5EF4-FFF2-40B4-BE49-F238E27FC236}">
              <a16:creationId xmlns:a16="http://schemas.microsoft.com/office/drawing/2014/main" id="{01371E66-8C5F-45CA-94E3-6F6B6BE1E7C2}"/>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5" name="Text Box 15">
          <a:extLst>
            <a:ext uri="{FF2B5EF4-FFF2-40B4-BE49-F238E27FC236}">
              <a16:creationId xmlns:a16="http://schemas.microsoft.com/office/drawing/2014/main" id="{EB478936-DD0F-4B99-96D7-9716CF4DB4D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6" name="Text Box 15">
          <a:extLst>
            <a:ext uri="{FF2B5EF4-FFF2-40B4-BE49-F238E27FC236}">
              <a16:creationId xmlns:a16="http://schemas.microsoft.com/office/drawing/2014/main" id="{ADF4B559-D02C-435C-82C6-84C9BACDB71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37" name="Text Box 15">
          <a:extLst>
            <a:ext uri="{FF2B5EF4-FFF2-40B4-BE49-F238E27FC236}">
              <a16:creationId xmlns:a16="http://schemas.microsoft.com/office/drawing/2014/main" id="{AB1FD03F-7095-4823-A89E-E8B740B4BBB8}"/>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38" name="Text Box 15">
          <a:extLst>
            <a:ext uri="{FF2B5EF4-FFF2-40B4-BE49-F238E27FC236}">
              <a16:creationId xmlns:a16="http://schemas.microsoft.com/office/drawing/2014/main" id="{17D2CA6E-D9F7-44EE-8091-2D495A1525B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39" name="Text Box 15">
          <a:extLst>
            <a:ext uri="{FF2B5EF4-FFF2-40B4-BE49-F238E27FC236}">
              <a16:creationId xmlns:a16="http://schemas.microsoft.com/office/drawing/2014/main" id="{663FAC68-EAC8-47AE-A6E3-15349CF3A72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0" name="Text Box 15">
          <a:extLst>
            <a:ext uri="{FF2B5EF4-FFF2-40B4-BE49-F238E27FC236}">
              <a16:creationId xmlns:a16="http://schemas.microsoft.com/office/drawing/2014/main" id="{C7AF247D-ED18-4B43-8C3E-D11665412CD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1" name="Text Box 15">
          <a:extLst>
            <a:ext uri="{FF2B5EF4-FFF2-40B4-BE49-F238E27FC236}">
              <a16:creationId xmlns:a16="http://schemas.microsoft.com/office/drawing/2014/main" id="{51B7C997-1DC1-4298-A896-2A2D34D0CE4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2" name="Text Box 15">
          <a:extLst>
            <a:ext uri="{FF2B5EF4-FFF2-40B4-BE49-F238E27FC236}">
              <a16:creationId xmlns:a16="http://schemas.microsoft.com/office/drawing/2014/main" id="{9F508C6C-2F1C-4947-B97E-E11A9CE361F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3" name="Text Box 15">
          <a:extLst>
            <a:ext uri="{FF2B5EF4-FFF2-40B4-BE49-F238E27FC236}">
              <a16:creationId xmlns:a16="http://schemas.microsoft.com/office/drawing/2014/main" id="{6ECDDEF5-796B-435B-85BD-A8A6EAED0879}"/>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4" name="Text Box 15">
          <a:extLst>
            <a:ext uri="{FF2B5EF4-FFF2-40B4-BE49-F238E27FC236}">
              <a16:creationId xmlns:a16="http://schemas.microsoft.com/office/drawing/2014/main" id="{E1D4DA93-8374-4593-8510-69DA2444C7D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45" name="Text Box 15">
          <a:extLst>
            <a:ext uri="{FF2B5EF4-FFF2-40B4-BE49-F238E27FC236}">
              <a16:creationId xmlns:a16="http://schemas.microsoft.com/office/drawing/2014/main" id="{7D4DB37F-DCCA-437C-A0D7-CB4798A7156D}"/>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46" name="Text Box 15">
          <a:extLst>
            <a:ext uri="{FF2B5EF4-FFF2-40B4-BE49-F238E27FC236}">
              <a16:creationId xmlns:a16="http://schemas.microsoft.com/office/drawing/2014/main" id="{F434AB5A-0181-49B8-8BC3-7D39A63B61C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47" name="Text Box 15">
          <a:extLst>
            <a:ext uri="{FF2B5EF4-FFF2-40B4-BE49-F238E27FC236}">
              <a16:creationId xmlns:a16="http://schemas.microsoft.com/office/drawing/2014/main" id="{D1B4EDD4-6101-4009-9E1E-CD8ACFA3540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48" name="Text Box 15">
          <a:extLst>
            <a:ext uri="{FF2B5EF4-FFF2-40B4-BE49-F238E27FC236}">
              <a16:creationId xmlns:a16="http://schemas.microsoft.com/office/drawing/2014/main" id="{0FC4A6EA-3ACA-42F2-81F8-3B42E70C81B6}"/>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49" name="Text Box 15">
          <a:extLst>
            <a:ext uri="{FF2B5EF4-FFF2-40B4-BE49-F238E27FC236}">
              <a16:creationId xmlns:a16="http://schemas.microsoft.com/office/drawing/2014/main" id="{EE33406D-4497-4969-AD5B-65CB562A364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50" name="Text Box 15">
          <a:extLst>
            <a:ext uri="{FF2B5EF4-FFF2-40B4-BE49-F238E27FC236}">
              <a16:creationId xmlns:a16="http://schemas.microsoft.com/office/drawing/2014/main" id="{83D8C368-3605-4498-8BE1-B015C8DFB825}"/>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51" name="Text Box 15">
          <a:extLst>
            <a:ext uri="{FF2B5EF4-FFF2-40B4-BE49-F238E27FC236}">
              <a16:creationId xmlns:a16="http://schemas.microsoft.com/office/drawing/2014/main" id="{03352C95-CB5A-488B-A3D0-D229771C1F54}"/>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52" name="Text Box 15">
          <a:extLst>
            <a:ext uri="{FF2B5EF4-FFF2-40B4-BE49-F238E27FC236}">
              <a16:creationId xmlns:a16="http://schemas.microsoft.com/office/drawing/2014/main" id="{72FD60A3-42BD-4A39-ABFC-D803D5C1D327}"/>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53" name="Text Box 15">
          <a:extLst>
            <a:ext uri="{FF2B5EF4-FFF2-40B4-BE49-F238E27FC236}">
              <a16:creationId xmlns:a16="http://schemas.microsoft.com/office/drawing/2014/main" id="{9423224C-4AEA-4D1A-869E-53375D8C664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4" name="Text Box 15">
          <a:extLst>
            <a:ext uri="{FF2B5EF4-FFF2-40B4-BE49-F238E27FC236}">
              <a16:creationId xmlns:a16="http://schemas.microsoft.com/office/drawing/2014/main" id="{4BF10BFF-9B6D-4AB0-B220-D83168B5804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5" name="Text Box 15">
          <a:extLst>
            <a:ext uri="{FF2B5EF4-FFF2-40B4-BE49-F238E27FC236}">
              <a16:creationId xmlns:a16="http://schemas.microsoft.com/office/drawing/2014/main" id="{D7010C9C-9CDF-47D1-9906-3B126677F0B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6" name="Text Box 15">
          <a:extLst>
            <a:ext uri="{FF2B5EF4-FFF2-40B4-BE49-F238E27FC236}">
              <a16:creationId xmlns:a16="http://schemas.microsoft.com/office/drawing/2014/main" id="{2E98C8FB-2D63-460E-8EB3-C3A81141F68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7" name="Text Box 15">
          <a:extLst>
            <a:ext uri="{FF2B5EF4-FFF2-40B4-BE49-F238E27FC236}">
              <a16:creationId xmlns:a16="http://schemas.microsoft.com/office/drawing/2014/main" id="{6A661136-F518-4277-AB91-00D632098D8A}"/>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8" name="Text Box 15">
          <a:extLst>
            <a:ext uri="{FF2B5EF4-FFF2-40B4-BE49-F238E27FC236}">
              <a16:creationId xmlns:a16="http://schemas.microsoft.com/office/drawing/2014/main" id="{9C97B184-15E0-4C95-A166-05DD47D9A7C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59" name="Text Box 15">
          <a:extLst>
            <a:ext uri="{FF2B5EF4-FFF2-40B4-BE49-F238E27FC236}">
              <a16:creationId xmlns:a16="http://schemas.microsoft.com/office/drawing/2014/main" id="{566AC534-C6A9-46D1-8084-E851DBAD93F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60" name="Text Box 15">
          <a:extLst>
            <a:ext uri="{FF2B5EF4-FFF2-40B4-BE49-F238E27FC236}">
              <a16:creationId xmlns:a16="http://schemas.microsoft.com/office/drawing/2014/main" id="{47879394-6ECB-4CC1-8016-B652062599B8}"/>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261" name="Text Box 15">
          <a:extLst>
            <a:ext uri="{FF2B5EF4-FFF2-40B4-BE49-F238E27FC236}">
              <a16:creationId xmlns:a16="http://schemas.microsoft.com/office/drawing/2014/main" id="{6B185240-8B87-4C9F-AFD0-9E6F1B0E8E83}"/>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2" name="Text Box 15">
          <a:extLst>
            <a:ext uri="{FF2B5EF4-FFF2-40B4-BE49-F238E27FC236}">
              <a16:creationId xmlns:a16="http://schemas.microsoft.com/office/drawing/2014/main" id="{1DE90F5B-9944-4880-AC65-C606532027A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3" name="Text Box 15">
          <a:extLst>
            <a:ext uri="{FF2B5EF4-FFF2-40B4-BE49-F238E27FC236}">
              <a16:creationId xmlns:a16="http://schemas.microsoft.com/office/drawing/2014/main" id="{6BF35B10-02C2-45E4-8E2F-102AEFF8687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4" name="Text Box 15">
          <a:extLst>
            <a:ext uri="{FF2B5EF4-FFF2-40B4-BE49-F238E27FC236}">
              <a16:creationId xmlns:a16="http://schemas.microsoft.com/office/drawing/2014/main" id="{3BB155A6-3C94-4853-B13B-78D429C565C5}"/>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5" name="Text Box 15">
          <a:extLst>
            <a:ext uri="{FF2B5EF4-FFF2-40B4-BE49-F238E27FC236}">
              <a16:creationId xmlns:a16="http://schemas.microsoft.com/office/drawing/2014/main" id="{B73CA094-D581-4CEC-A48F-550ABC368BB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6" name="Text Box 15">
          <a:extLst>
            <a:ext uri="{FF2B5EF4-FFF2-40B4-BE49-F238E27FC236}">
              <a16:creationId xmlns:a16="http://schemas.microsoft.com/office/drawing/2014/main" id="{5D439022-41A8-4567-B063-53CE1BE82EC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7" name="Text Box 15">
          <a:extLst>
            <a:ext uri="{FF2B5EF4-FFF2-40B4-BE49-F238E27FC236}">
              <a16:creationId xmlns:a16="http://schemas.microsoft.com/office/drawing/2014/main" id="{4A8A94F7-60EE-40A6-BDE3-8689B45373F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8" name="Text Box 15">
          <a:extLst>
            <a:ext uri="{FF2B5EF4-FFF2-40B4-BE49-F238E27FC236}">
              <a16:creationId xmlns:a16="http://schemas.microsoft.com/office/drawing/2014/main" id="{A061D1A3-A63F-4900-B075-8AB49258BEF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69" name="Text Box 15">
          <a:extLst>
            <a:ext uri="{FF2B5EF4-FFF2-40B4-BE49-F238E27FC236}">
              <a16:creationId xmlns:a16="http://schemas.microsoft.com/office/drawing/2014/main" id="{10935B8F-B319-4F39-B985-94B015F8A27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0" name="Text Box 15">
          <a:extLst>
            <a:ext uri="{FF2B5EF4-FFF2-40B4-BE49-F238E27FC236}">
              <a16:creationId xmlns:a16="http://schemas.microsoft.com/office/drawing/2014/main" id="{558B1168-B985-4BC7-8E3E-D32DA44C8DE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1" name="Text Box 15">
          <a:extLst>
            <a:ext uri="{FF2B5EF4-FFF2-40B4-BE49-F238E27FC236}">
              <a16:creationId xmlns:a16="http://schemas.microsoft.com/office/drawing/2014/main" id="{F5A21DA2-462B-42CF-9FE1-5DF7E282F4B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2" name="Text Box 15">
          <a:extLst>
            <a:ext uri="{FF2B5EF4-FFF2-40B4-BE49-F238E27FC236}">
              <a16:creationId xmlns:a16="http://schemas.microsoft.com/office/drawing/2014/main" id="{2E297329-754C-4288-9F0C-A971ADA0A5BC}"/>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3" name="Text Box 15">
          <a:extLst>
            <a:ext uri="{FF2B5EF4-FFF2-40B4-BE49-F238E27FC236}">
              <a16:creationId xmlns:a16="http://schemas.microsoft.com/office/drawing/2014/main" id="{E99E4ED9-FDE6-4D6A-8443-BCB994B1A44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4" name="Text Box 15">
          <a:extLst>
            <a:ext uri="{FF2B5EF4-FFF2-40B4-BE49-F238E27FC236}">
              <a16:creationId xmlns:a16="http://schemas.microsoft.com/office/drawing/2014/main" id="{C4F7E1A9-0172-4B8E-9062-0945599BDBE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5" name="Text Box 15">
          <a:extLst>
            <a:ext uri="{FF2B5EF4-FFF2-40B4-BE49-F238E27FC236}">
              <a16:creationId xmlns:a16="http://schemas.microsoft.com/office/drawing/2014/main" id="{EBCD5D83-C45B-4032-B6E0-1BB91D17E1E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6" name="Text Box 15">
          <a:extLst>
            <a:ext uri="{FF2B5EF4-FFF2-40B4-BE49-F238E27FC236}">
              <a16:creationId xmlns:a16="http://schemas.microsoft.com/office/drawing/2014/main" id="{34CDCD7B-D55A-46AE-963B-72C79517586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77" name="Text Box 15">
          <a:extLst>
            <a:ext uri="{FF2B5EF4-FFF2-40B4-BE49-F238E27FC236}">
              <a16:creationId xmlns:a16="http://schemas.microsoft.com/office/drawing/2014/main" id="{0653ECF2-D300-4382-918E-B8A54A277DD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78" name="Text Box 15">
          <a:extLst>
            <a:ext uri="{FF2B5EF4-FFF2-40B4-BE49-F238E27FC236}">
              <a16:creationId xmlns:a16="http://schemas.microsoft.com/office/drawing/2014/main" id="{2BB665B9-A4F1-4C9D-935C-E8187E7D8B4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79" name="Text Box 15">
          <a:extLst>
            <a:ext uri="{FF2B5EF4-FFF2-40B4-BE49-F238E27FC236}">
              <a16:creationId xmlns:a16="http://schemas.microsoft.com/office/drawing/2014/main" id="{B11544B5-6844-4616-86F5-1CCD61EFD40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0" name="Text Box 15">
          <a:extLst>
            <a:ext uri="{FF2B5EF4-FFF2-40B4-BE49-F238E27FC236}">
              <a16:creationId xmlns:a16="http://schemas.microsoft.com/office/drawing/2014/main" id="{216E9EE0-1A00-4089-8C5F-9E7E724F638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1" name="Text Box 15">
          <a:extLst>
            <a:ext uri="{FF2B5EF4-FFF2-40B4-BE49-F238E27FC236}">
              <a16:creationId xmlns:a16="http://schemas.microsoft.com/office/drawing/2014/main" id="{7B1B68B7-426C-445E-991E-5B5868C3618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2" name="Text Box 15">
          <a:extLst>
            <a:ext uri="{FF2B5EF4-FFF2-40B4-BE49-F238E27FC236}">
              <a16:creationId xmlns:a16="http://schemas.microsoft.com/office/drawing/2014/main" id="{986DC9A1-0DC2-46A7-A784-727C3F47F1F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3" name="Text Box 15">
          <a:extLst>
            <a:ext uri="{FF2B5EF4-FFF2-40B4-BE49-F238E27FC236}">
              <a16:creationId xmlns:a16="http://schemas.microsoft.com/office/drawing/2014/main" id="{B0046F5B-798E-40B9-98CF-7B59BD515CE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4" name="Text Box 15">
          <a:extLst>
            <a:ext uri="{FF2B5EF4-FFF2-40B4-BE49-F238E27FC236}">
              <a16:creationId xmlns:a16="http://schemas.microsoft.com/office/drawing/2014/main" id="{A68CD239-1F51-49F0-A2B0-583FDBAB24B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285" name="Text Box 15">
          <a:extLst>
            <a:ext uri="{FF2B5EF4-FFF2-40B4-BE49-F238E27FC236}">
              <a16:creationId xmlns:a16="http://schemas.microsoft.com/office/drawing/2014/main" id="{EBB49D00-3C92-48FD-820B-E398576417C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86" name="Text Box 15">
          <a:extLst>
            <a:ext uri="{FF2B5EF4-FFF2-40B4-BE49-F238E27FC236}">
              <a16:creationId xmlns:a16="http://schemas.microsoft.com/office/drawing/2014/main" id="{C8CC01FE-C43B-4454-8EC3-589E43CD152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87" name="Text Box 15">
          <a:extLst>
            <a:ext uri="{FF2B5EF4-FFF2-40B4-BE49-F238E27FC236}">
              <a16:creationId xmlns:a16="http://schemas.microsoft.com/office/drawing/2014/main" id="{9AB148B0-DB73-49E8-8870-D059D450FF2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88" name="Text Box 15">
          <a:extLst>
            <a:ext uri="{FF2B5EF4-FFF2-40B4-BE49-F238E27FC236}">
              <a16:creationId xmlns:a16="http://schemas.microsoft.com/office/drawing/2014/main" id="{C34F7A3D-C3B8-4340-A8AB-06C98F9389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89" name="Text Box 15">
          <a:extLst>
            <a:ext uri="{FF2B5EF4-FFF2-40B4-BE49-F238E27FC236}">
              <a16:creationId xmlns:a16="http://schemas.microsoft.com/office/drawing/2014/main" id="{26F3D26D-3C08-4E48-A83A-E11C4AA444C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90" name="Text Box 15">
          <a:extLst>
            <a:ext uri="{FF2B5EF4-FFF2-40B4-BE49-F238E27FC236}">
              <a16:creationId xmlns:a16="http://schemas.microsoft.com/office/drawing/2014/main" id="{372CA871-A840-465D-9DD0-2E728D22844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91" name="Text Box 15">
          <a:extLst>
            <a:ext uri="{FF2B5EF4-FFF2-40B4-BE49-F238E27FC236}">
              <a16:creationId xmlns:a16="http://schemas.microsoft.com/office/drawing/2014/main" id="{0648DDCC-EDB2-4E09-8CAE-723E73BAD9A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92" name="Text Box 15">
          <a:extLst>
            <a:ext uri="{FF2B5EF4-FFF2-40B4-BE49-F238E27FC236}">
              <a16:creationId xmlns:a16="http://schemas.microsoft.com/office/drawing/2014/main" id="{07A1942B-B15B-4CDF-AA04-1A490DD96D8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293" name="Text Box 15">
          <a:extLst>
            <a:ext uri="{FF2B5EF4-FFF2-40B4-BE49-F238E27FC236}">
              <a16:creationId xmlns:a16="http://schemas.microsoft.com/office/drawing/2014/main" id="{47BAB3F4-207F-4D82-9F9A-125FC9743F5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4" name="Text Box 15">
          <a:extLst>
            <a:ext uri="{FF2B5EF4-FFF2-40B4-BE49-F238E27FC236}">
              <a16:creationId xmlns:a16="http://schemas.microsoft.com/office/drawing/2014/main" id="{D1D1D918-5E94-4456-9640-74AAD43B0BEE}"/>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5" name="Text Box 15">
          <a:extLst>
            <a:ext uri="{FF2B5EF4-FFF2-40B4-BE49-F238E27FC236}">
              <a16:creationId xmlns:a16="http://schemas.microsoft.com/office/drawing/2014/main" id="{8C54163E-55B2-4FE4-BAE0-E13C9834070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6" name="Text Box 15">
          <a:extLst>
            <a:ext uri="{FF2B5EF4-FFF2-40B4-BE49-F238E27FC236}">
              <a16:creationId xmlns:a16="http://schemas.microsoft.com/office/drawing/2014/main" id="{29ADCF04-F842-408D-B40A-5DA0CDFE5D6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7" name="Text Box 15">
          <a:extLst>
            <a:ext uri="{FF2B5EF4-FFF2-40B4-BE49-F238E27FC236}">
              <a16:creationId xmlns:a16="http://schemas.microsoft.com/office/drawing/2014/main" id="{048BD593-098F-443B-94CC-2A2AEDE87B3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8" name="Text Box 15">
          <a:extLst>
            <a:ext uri="{FF2B5EF4-FFF2-40B4-BE49-F238E27FC236}">
              <a16:creationId xmlns:a16="http://schemas.microsoft.com/office/drawing/2014/main" id="{EC2C3C2E-2D23-421A-99A6-58C16DB62A7A}"/>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299" name="Text Box 15">
          <a:extLst>
            <a:ext uri="{FF2B5EF4-FFF2-40B4-BE49-F238E27FC236}">
              <a16:creationId xmlns:a16="http://schemas.microsoft.com/office/drawing/2014/main" id="{FBA28FB0-A37F-4346-95F3-34623155160C}"/>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00" name="Text Box 15">
          <a:extLst>
            <a:ext uri="{FF2B5EF4-FFF2-40B4-BE49-F238E27FC236}">
              <a16:creationId xmlns:a16="http://schemas.microsoft.com/office/drawing/2014/main" id="{5DD73DAC-288A-4597-9FE4-69AF45238E60}"/>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01" name="Text Box 15">
          <a:extLst>
            <a:ext uri="{FF2B5EF4-FFF2-40B4-BE49-F238E27FC236}">
              <a16:creationId xmlns:a16="http://schemas.microsoft.com/office/drawing/2014/main" id="{F74F2DD5-6AFB-4352-A46A-F6463022D1B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2" name="Text Box 15">
          <a:extLst>
            <a:ext uri="{FF2B5EF4-FFF2-40B4-BE49-F238E27FC236}">
              <a16:creationId xmlns:a16="http://schemas.microsoft.com/office/drawing/2014/main" id="{F2339A63-2704-4582-9445-C3D7E106880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3" name="Text Box 15">
          <a:extLst>
            <a:ext uri="{FF2B5EF4-FFF2-40B4-BE49-F238E27FC236}">
              <a16:creationId xmlns:a16="http://schemas.microsoft.com/office/drawing/2014/main" id="{284D7434-F372-48E9-ABDC-4E0C1279CDA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4" name="Text Box 15">
          <a:extLst>
            <a:ext uri="{FF2B5EF4-FFF2-40B4-BE49-F238E27FC236}">
              <a16:creationId xmlns:a16="http://schemas.microsoft.com/office/drawing/2014/main" id="{B446B1DC-E2BE-4337-B2FE-4EF65CCFFCAE}"/>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5" name="Text Box 15">
          <a:extLst>
            <a:ext uri="{FF2B5EF4-FFF2-40B4-BE49-F238E27FC236}">
              <a16:creationId xmlns:a16="http://schemas.microsoft.com/office/drawing/2014/main" id="{919339A9-A5EB-4CBA-BB1D-22FD2213806B}"/>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6" name="Text Box 15">
          <a:extLst>
            <a:ext uri="{FF2B5EF4-FFF2-40B4-BE49-F238E27FC236}">
              <a16:creationId xmlns:a16="http://schemas.microsoft.com/office/drawing/2014/main" id="{423A263E-DF9A-4F89-B3F5-9E62DC30ECA2}"/>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7" name="Text Box 15">
          <a:extLst>
            <a:ext uri="{FF2B5EF4-FFF2-40B4-BE49-F238E27FC236}">
              <a16:creationId xmlns:a16="http://schemas.microsoft.com/office/drawing/2014/main" id="{C592E695-6F54-4238-9433-2315F16E28A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8" name="Text Box 15">
          <a:extLst>
            <a:ext uri="{FF2B5EF4-FFF2-40B4-BE49-F238E27FC236}">
              <a16:creationId xmlns:a16="http://schemas.microsoft.com/office/drawing/2014/main" id="{1A3166FD-CC9E-437F-93F3-3CA2A64974D0}"/>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09" name="Text Box 15">
          <a:extLst>
            <a:ext uri="{FF2B5EF4-FFF2-40B4-BE49-F238E27FC236}">
              <a16:creationId xmlns:a16="http://schemas.microsoft.com/office/drawing/2014/main" id="{AC892137-DF2D-42A9-B8F0-02087CD7FEA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0" name="Text Box 15">
          <a:extLst>
            <a:ext uri="{FF2B5EF4-FFF2-40B4-BE49-F238E27FC236}">
              <a16:creationId xmlns:a16="http://schemas.microsoft.com/office/drawing/2014/main" id="{548DD334-0245-4CAC-A9B3-54E0FFBCDE63}"/>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1" name="Text Box 15">
          <a:extLst>
            <a:ext uri="{FF2B5EF4-FFF2-40B4-BE49-F238E27FC236}">
              <a16:creationId xmlns:a16="http://schemas.microsoft.com/office/drawing/2014/main" id="{AA8506A0-EF72-4C9B-ABE2-3BACF310522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2" name="Text Box 15">
          <a:extLst>
            <a:ext uri="{FF2B5EF4-FFF2-40B4-BE49-F238E27FC236}">
              <a16:creationId xmlns:a16="http://schemas.microsoft.com/office/drawing/2014/main" id="{C3CF5695-A807-4EB2-A8BC-2ED689D31939}"/>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3" name="Text Box 15">
          <a:extLst>
            <a:ext uri="{FF2B5EF4-FFF2-40B4-BE49-F238E27FC236}">
              <a16:creationId xmlns:a16="http://schemas.microsoft.com/office/drawing/2014/main" id="{29935449-7388-40F5-8A3D-FF7BE9726912}"/>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4" name="Text Box 15">
          <a:extLst>
            <a:ext uri="{FF2B5EF4-FFF2-40B4-BE49-F238E27FC236}">
              <a16:creationId xmlns:a16="http://schemas.microsoft.com/office/drawing/2014/main" id="{5E292B8D-63BD-42B5-95EC-6AD07C79E3B1}"/>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5" name="Text Box 15">
          <a:extLst>
            <a:ext uri="{FF2B5EF4-FFF2-40B4-BE49-F238E27FC236}">
              <a16:creationId xmlns:a16="http://schemas.microsoft.com/office/drawing/2014/main" id="{F17E9E50-73FF-43D0-AE56-6EBB535D6E2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6" name="Text Box 15">
          <a:extLst>
            <a:ext uri="{FF2B5EF4-FFF2-40B4-BE49-F238E27FC236}">
              <a16:creationId xmlns:a16="http://schemas.microsoft.com/office/drawing/2014/main" id="{A336C176-DC30-48F5-BB1E-C253E4DCF10D}"/>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7871"/>
    <xdr:sp macro="" textlink="">
      <xdr:nvSpPr>
        <xdr:cNvPr id="6317" name="Text Box 15">
          <a:extLst>
            <a:ext uri="{FF2B5EF4-FFF2-40B4-BE49-F238E27FC236}">
              <a16:creationId xmlns:a16="http://schemas.microsoft.com/office/drawing/2014/main" id="{2F04DC34-B961-4374-ACAF-7B53FCEF979B}"/>
            </a:ext>
          </a:extLst>
        </xdr:cNvPr>
        <xdr:cNvSpPr txBox="1">
          <a:spLocks noChangeArrowheads="1"/>
        </xdr:cNvSpPr>
      </xdr:nvSpPr>
      <xdr:spPr bwMode="auto">
        <a:xfrm>
          <a:off x="1933575" y="734663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18" name="Text Box 15">
          <a:extLst>
            <a:ext uri="{FF2B5EF4-FFF2-40B4-BE49-F238E27FC236}">
              <a16:creationId xmlns:a16="http://schemas.microsoft.com/office/drawing/2014/main" id="{A7F24896-4406-4FF4-A96D-099536284A11}"/>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19" name="Text Box 15">
          <a:extLst>
            <a:ext uri="{FF2B5EF4-FFF2-40B4-BE49-F238E27FC236}">
              <a16:creationId xmlns:a16="http://schemas.microsoft.com/office/drawing/2014/main" id="{9A49D873-A555-4B3F-BD04-6DA667BE16D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0" name="Text Box 15">
          <a:extLst>
            <a:ext uri="{FF2B5EF4-FFF2-40B4-BE49-F238E27FC236}">
              <a16:creationId xmlns:a16="http://schemas.microsoft.com/office/drawing/2014/main" id="{1510721B-D4C4-4C02-823A-2BC4641C0B65}"/>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1" name="Text Box 15">
          <a:extLst>
            <a:ext uri="{FF2B5EF4-FFF2-40B4-BE49-F238E27FC236}">
              <a16:creationId xmlns:a16="http://schemas.microsoft.com/office/drawing/2014/main" id="{70CF4143-0640-40EE-AC84-ACAD41A3A48F}"/>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2" name="Text Box 15">
          <a:extLst>
            <a:ext uri="{FF2B5EF4-FFF2-40B4-BE49-F238E27FC236}">
              <a16:creationId xmlns:a16="http://schemas.microsoft.com/office/drawing/2014/main" id="{65AA7512-8087-4FD1-894C-A11370AA8AD6}"/>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3" name="Text Box 15">
          <a:extLst>
            <a:ext uri="{FF2B5EF4-FFF2-40B4-BE49-F238E27FC236}">
              <a16:creationId xmlns:a16="http://schemas.microsoft.com/office/drawing/2014/main" id="{3A23D905-BA4C-49EC-8E60-70A6BA29B7B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4" name="Text Box 15">
          <a:extLst>
            <a:ext uri="{FF2B5EF4-FFF2-40B4-BE49-F238E27FC236}">
              <a16:creationId xmlns:a16="http://schemas.microsoft.com/office/drawing/2014/main" id="{4F099E98-89CE-4F51-AFA0-AC130D317BE7}"/>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349</xdr:row>
      <xdr:rowOff>0</xdr:rowOff>
    </xdr:from>
    <xdr:ext cx="95250" cy="295275"/>
    <xdr:sp macro="" textlink="">
      <xdr:nvSpPr>
        <xdr:cNvPr id="6325" name="Text Box 15">
          <a:extLst>
            <a:ext uri="{FF2B5EF4-FFF2-40B4-BE49-F238E27FC236}">
              <a16:creationId xmlns:a16="http://schemas.microsoft.com/office/drawing/2014/main" id="{FCAA490D-AEE9-485F-A8B3-25DEEE88FDF4}"/>
            </a:ext>
          </a:extLst>
        </xdr:cNvPr>
        <xdr:cNvSpPr txBox="1">
          <a:spLocks noChangeArrowheads="1"/>
        </xdr:cNvSpPr>
      </xdr:nvSpPr>
      <xdr:spPr bwMode="auto">
        <a:xfrm>
          <a:off x="1933575" y="734663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26" name="Text Box 15">
          <a:extLst>
            <a:ext uri="{FF2B5EF4-FFF2-40B4-BE49-F238E27FC236}">
              <a16:creationId xmlns:a16="http://schemas.microsoft.com/office/drawing/2014/main" id="{4BD64509-BF2C-46C3-9431-030464F8C65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27" name="Text Box 15">
          <a:extLst>
            <a:ext uri="{FF2B5EF4-FFF2-40B4-BE49-F238E27FC236}">
              <a16:creationId xmlns:a16="http://schemas.microsoft.com/office/drawing/2014/main" id="{00E4E1FE-DC57-4B26-99BB-A568398DD52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28" name="Text Box 15">
          <a:extLst>
            <a:ext uri="{FF2B5EF4-FFF2-40B4-BE49-F238E27FC236}">
              <a16:creationId xmlns:a16="http://schemas.microsoft.com/office/drawing/2014/main" id="{50A25512-7944-40DF-A681-2F5FBEA7C9A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29" name="Text Box 15">
          <a:extLst>
            <a:ext uri="{FF2B5EF4-FFF2-40B4-BE49-F238E27FC236}">
              <a16:creationId xmlns:a16="http://schemas.microsoft.com/office/drawing/2014/main" id="{C4C5F2A7-0828-47FB-A141-8DE8ADBECB8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30" name="Text Box 15">
          <a:extLst>
            <a:ext uri="{FF2B5EF4-FFF2-40B4-BE49-F238E27FC236}">
              <a16:creationId xmlns:a16="http://schemas.microsoft.com/office/drawing/2014/main" id="{A4B1FFB5-4798-415E-8ED7-5FC6C5CFA34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31" name="Text Box 15">
          <a:extLst>
            <a:ext uri="{FF2B5EF4-FFF2-40B4-BE49-F238E27FC236}">
              <a16:creationId xmlns:a16="http://schemas.microsoft.com/office/drawing/2014/main" id="{46C4E81D-CC58-4CDA-82DC-E0C62DFB8A3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32" name="Text Box 15">
          <a:extLst>
            <a:ext uri="{FF2B5EF4-FFF2-40B4-BE49-F238E27FC236}">
              <a16:creationId xmlns:a16="http://schemas.microsoft.com/office/drawing/2014/main" id="{B82EDBD4-2D6F-4CE7-BEE6-AE6A7DB5636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33" name="Text Box 15">
          <a:extLst>
            <a:ext uri="{FF2B5EF4-FFF2-40B4-BE49-F238E27FC236}">
              <a16:creationId xmlns:a16="http://schemas.microsoft.com/office/drawing/2014/main" id="{13012C39-80BD-454E-BC29-9CE22E045CA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4" name="Text Box 15">
          <a:extLst>
            <a:ext uri="{FF2B5EF4-FFF2-40B4-BE49-F238E27FC236}">
              <a16:creationId xmlns:a16="http://schemas.microsoft.com/office/drawing/2014/main" id="{6796DB4D-4CDA-4A22-9D9C-1A81D0716F9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5" name="Text Box 15">
          <a:extLst>
            <a:ext uri="{FF2B5EF4-FFF2-40B4-BE49-F238E27FC236}">
              <a16:creationId xmlns:a16="http://schemas.microsoft.com/office/drawing/2014/main" id="{0EA1853D-4620-4659-B8ED-B5C0770BC8E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6" name="Text Box 15">
          <a:extLst>
            <a:ext uri="{FF2B5EF4-FFF2-40B4-BE49-F238E27FC236}">
              <a16:creationId xmlns:a16="http://schemas.microsoft.com/office/drawing/2014/main" id="{AA84AAB4-4591-4655-A35D-14E49D19531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7" name="Text Box 15">
          <a:extLst>
            <a:ext uri="{FF2B5EF4-FFF2-40B4-BE49-F238E27FC236}">
              <a16:creationId xmlns:a16="http://schemas.microsoft.com/office/drawing/2014/main" id="{79867771-FAB3-40AE-9E81-CAC039CE629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8" name="Text Box 15">
          <a:extLst>
            <a:ext uri="{FF2B5EF4-FFF2-40B4-BE49-F238E27FC236}">
              <a16:creationId xmlns:a16="http://schemas.microsoft.com/office/drawing/2014/main" id="{B7362E3E-5FBA-47DA-9C1C-C2F3D991C61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39" name="Text Box 15">
          <a:extLst>
            <a:ext uri="{FF2B5EF4-FFF2-40B4-BE49-F238E27FC236}">
              <a16:creationId xmlns:a16="http://schemas.microsoft.com/office/drawing/2014/main" id="{166AEC46-9098-49DA-8120-04D852BA0E5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40" name="Text Box 15">
          <a:extLst>
            <a:ext uri="{FF2B5EF4-FFF2-40B4-BE49-F238E27FC236}">
              <a16:creationId xmlns:a16="http://schemas.microsoft.com/office/drawing/2014/main" id="{D30D97EC-F6DD-48C7-B3FC-3F069E61836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41" name="Text Box 15">
          <a:extLst>
            <a:ext uri="{FF2B5EF4-FFF2-40B4-BE49-F238E27FC236}">
              <a16:creationId xmlns:a16="http://schemas.microsoft.com/office/drawing/2014/main" id="{86593482-466C-4DA3-8F83-0729468D8AA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2" name="Text Box 15">
          <a:extLst>
            <a:ext uri="{FF2B5EF4-FFF2-40B4-BE49-F238E27FC236}">
              <a16:creationId xmlns:a16="http://schemas.microsoft.com/office/drawing/2014/main" id="{C388A8DF-B813-42F6-8FC6-77A351227CA0}"/>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3" name="Text Box 15">
          <a:extLst>
            <a:ext uri="{FF2B5EF4-FFF2-40B4-BE49-F238E27FC236}">
              <a16:creationId xmlns:a16="http://schemas.microsoft.com/office/drawing/2014/main" id="{A974F336-EC86-422F-8DCA-760F46E9C64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4" name="Text Box 15">
          <a:extLst>
            <a:ext uri="{FF2B5EF4-FFF2-40B4-BE49-F238E27FC236}">
              <a16:creationId xmlns:a16="http://schemas.microsoft.com/office/drawing/2014/main" id="{0B73E788-DA96-4DDD-BEB6-65AEB7C9C6D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5" name="Text Box 15">
          <a:extLst>
            <a:ext uri="{FF2B5EF4-FFF2-40B4-BE49-F238E27FC236}">
              <a16:creationId xmlns:a16="http://schemas.microsoft.com/office/drawing/2014/main" id="{5B0B88D7-28C1-4D35-A69D-ACC59168770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6" name="Text Box 15">
          <a:extLst>
            <a:ext uri="{FF2B5EF4-FFF2-40B4-BE49-F238E27FC236}">
              <a16:creationId xmlns:a16="http://schemas.microsoft.com/office/drawing/2014/main" id="{37B218E7-0C0E-4D62-A43E-A0871AB8531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7" name="Text Box 15">
          <a:extLst>
            <a:ext uri="{FF2B5EF4-FFF2-40B4-BE49-F238E27FC236}">
              <a16:creationId xmlns:a16="http://schemas.microsoft.com/office/drawing/2014/main" id="{0529159C-7A49-4599-8E6B-1C215DF3CEF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8" name="Text Box 15">
          <a:extLst>
            <a:ext uri="{FF2B5EF4-FFF2-40B4-BE49-F238E27FC236}">
              <a16:creationId xmlns:a16="http://schemas.microsoft.com/office/drawing/2014/main" id="{B7A7753C-7472-4F84-A13B-69E80A8BC6B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349" name="Text Box 15">
          <a:extLst>
            <a:ext uri="{FF2B5EF4-FFF2-40B4-BE49-F238E27FC236}">
              <a16:creationId xmlns:a16="http://schemas.microsoft.com/office/drawing/2014/main" id="{00A4D56E-A037-444E-B5DC-B45CFB67D80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0" name="Text Box 15">
          <a:extLst>
            <a:ext uri="{FF2B5EF4-FFF2-40B4-BE49-F238E27FC236}">
              <a16:creationId xmlns:a16="http://schemas.microsoft.com/office/drawing/2014/main" id="{B160D2CF-5BB5-457F-8629-35B0705C98C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1" name="Text Box 15">
          <a:extLst>
            <a:ext uri="{FF2B5EF4-FFF2-40B4-BE49-F238E27FC236}">
              <a16:creationId xmlns:a16="http://schemas.microsoft.com/office/drawing/2014/main" id="{D31354C7-D118-44F3-9160-395519936C2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2" name="Text Box 15">
          <a:extLst>
            <a:ext uri="{FF2B5EF4-FFF2-40B4-BE49-F238E27FC236}">
              <a16:creationId xmlns:a16="http://schemas.microsoft.com/office/drawing/2014/main" id="{AE24B6FE-726D-4CD8-B0A8-FDA114FEC12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3" name="Text Box 15">
          <a:extLst>
            <a:ext uri="{FF2B5EF4-FFF2-40B4-BE49-F238E27FC236}">
              <a16:creationId xmlns:a16="http://schemas.microsoft.com/office/drawing/2014/main" id="{7460289A-7E9E-4E65-A601-55F8E200154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4" name="Text Box 15">
          <a:extLst>
            <a:ext uri="{FF2B5EF4-FFF2-40B4-BE49-F238E27FC236}">
              <a16:creationId xmlns:a16="http://schemas.microsoft.com/office/drawing/2014/main" id="{1A5D1A6D-95A4-4E49-84A9-68EBCCA6DEF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5" name="Text Box 15">
          <a:extLst>
            <a:ext uri="{FF2B5EF4-FFF2-40B4-BE49-F238E27FC236}">
              <a16:creationId xmlns:a16="http://schemas.microsoft.com/office/drawing/2014/main" id="{11FE5835-159B-4D92-BE3B-784EA6F5CA4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6" name="Text Box 15">
          <a:extLst>
            <a:ext uri="{FF2B5EF4-FFF2-40B4-BE49-F238E27FC236}">
              <a16:creationId xmlns:a16="http://schemas.microsoft.com/office/drawing/2014/main" id="{9DF3C631-BDCD-4CC2-813C-7E6BD30DF59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357" name="Text Box 15">
          <a:extLst>
            <a:ext uri="{FF2B5EF4-FFF2-40B4-BE49-F238E27FC236}">
              <a16:creationId xmlns:a16="http://schemas.microsoft.com/office/drawing/2014/main" id="{32B70B05-1DCD-42F6-AF1F-77D4E670995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58" name="Text Box 15">
          <a:extLst>
            <a:ext uri="{FF2B5EF4-FFF2-40B4-BE49-F238E27FC236}">
              <a16:creationId xmlns:a16="http://schemas.microsoft.com/office/drawing/2014/main" id="{2E11B704-AF7D-471A-9A53-B27BA6176EC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59" name="Text Box 15">
          <a:extLst>
            <a:ext uri="{FF2B5EF4-FFF2-40B4-BE49-F238E27FC236}">
              <a16:creationId xmlns:a16="http://schemas.microsoft.com/office/drawing/2014/main" id="{8B50FF46-0C74-471A-AFE6-7EB8E74F74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0" name="Text Box 15">
          <a:extLst>
            <a:ext uri="{FF2B5EF4-FFF2-40B4-BE49-F238E27FC236}">
              <a16:creationId xmlns:a16="http://schemas.microsoft.com/office/drawing/2014/main" id="{4550D49A-4E29-4411-9E12-E3C9ACB1E8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1" name="Text Box 15">
          <a:extLst>
            <a:ext uri="{FF2B5EF4-FFF2-40B4-BE49-F238E27FC236}">
              <a16:creationId xmlns:a16="http://schemas.microsoft.com/office/drawing/2014/main" id="{16D29126-3DB7-4FD4-BC6F-42F65EBE9D7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2" name="Text Box 15">
          <a:extLst>
            <a:ext uri="{FF2B5EF4-FFF2-40B4-BE49-F238E27FC236}">
              <a16:creationId xmlns:a16="http://schemas.microsoft.com/office/drawing/2014/main" id="{DBB9A8F1-C472-4174-BCAB-5287B538F0D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3" name="Text Box 15">
          <a:extLst>
            <a:ext uri="{FF2B5EF4-FFF2-40B4-BE49-F238E27FC236}">
              <a16:creationId xmlns:a16="http://schemas.microsoft.com/office/drawing/2014/main" id="{21E4620E-0DBF-43E8-89C0-CF8A1884D90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4" name="Text Box 15">
          <a:extLst>
            <a:ext uri="{FF2B5EF4-FFF2-40B4-BE49-F238E27FC236}">
              <a16:creationId xmlns:a16="http://schemas.microsoft.com/office/drawing/2014/main" id="{4AA2C190-BB1C-45AE-9CD6-0902CC270CD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65" name="Text Box 15">
          <a:extLst>
            <a:ext uri="{FF2B5EF4-FFF2-40B4-BE49-F238E27FC236}">
              <a16:creationId xmlns:a16="http://schemas.microsoft.com/office/drawing/2014/main" id="{3D24E6F1-F49D-4C96-82EF-9CE79601C3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66" name="Text Box 15">
          <a:extLst>
            <a:ext uri="{FF2B5EF4-FFF2-40B4-BE49-F238E27FC236}">
              <a16:creationId xmlns:a16="http://schemas.microsoft.com/office/drawing/2014/main" id="{40147F74-ABB8-479D-B735-7AF6A6CA9D0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67" name="Text Box 15">
          <a:extLst>
            <a:ext uri="{FF2B5EF4-FFF2-40B4-BE49-F238E27FC236}">
              <a16:creationId xmlns:a16="http://schemas.microsoft.com/office/drawing/2014/main" id="{FD868F38-07D7-4373-88CD-B62960C3256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68" name="Text Box 15">
          <a:extLst>
            <a:ext uri="{FF2B5EF4-FFF2-40B4-BE49-F238E27FC236}">
              <a16:creationId xmlns:a16="http://schemas.microsoft.com/office/drawing/2014/main" id="{31413CCF-CAAC-4CD4-9D6C-B2A7156978A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69" name="Text Box 15">
          <a:extLst>
            <a:ext uri="{FF2B5EF4-FFF2-40B4-BE49-F238E27FC236}">
              <a16:creationId xmlns:a16="http://schemas.microsoft.com/office/drawing/2014/main" id="{2BF8065D-FEC7-4A13-9CD5-B640D536FA1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70" name="Text Box 15">
          <a:extLst>
            <a:ext uri="{FF2B5EF4-FFF2-40B4-BE49-F238E27FC236}">
              <a16:creationId xmlns:a16="http://schemas.microsoft.com/office/drawing/2014/main" id="{B66B1B45-388F-428E-8FC6-FBA04FC766D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71" name="Text Box 15">
          <a:extLst>
            <a:ext uri="{FF2B5EF4-FFF2-40B4-BE49-F238E27FC236}">
              <a16:creationId xmlns:a16="http://schemas.microsoft.com/office/drawing/2014/main" id="{345E2089-CF10-4A0A-9872-313FB42AF4C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72" name="Text Box 15">
          <a:extLst>
            <a:ext uri="{FF2B5EF4-FFF2-40B4-BE49-F238E27FC236}">
              <a16:creationId xmlns:a16="http://schemas.microsoft.com/office/drawing/2014/main" id="{C0C0EE20-2B32-4FFD-9D9C-136ED2B39B2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73" name="Text Box 15">
          <a:extLst>
            <a:ext uri="{FF2B5EF4-FFF2-40B4-BE49-F238E27FC236}">
              <a16:creationId xmlns:a16="http://schemas.microsoft.com/office/drawing/2014/main" id="{0C2F453F-B198-456D-9185-153A8AFD3C1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4" name="Text Box 15">
          <a:extLst>
            <a:ext uri="{FF2B5EF4-FFF2-40B4-BE49-F238E27FC236}">
              <a16:creationId xmlns:a16="http://schemas.microsoft.com/office/drawing/2014/main" id="{1DF27BCF-0D8F-4B11-ACF1-D7C83AC0A0C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5" name="Text Box 15">
          <a:extLst>
            <a:ext uri="{FF2B5EF4-FFF2-40B4-BE49-F238E27FC236}">
              <a16:creationId xmlns:a16="http://schemas.microsoft.com/office/drawing/2014/main" id="{1C0CC36F-29A6-431E-BFD9-FF68E8E8079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6" name="Text Box 15">
          <a:extLst>
            <a:ext uri="{FF2B5EF4-FFF2-40B4-BE49-F238E27FC236}">
              <a16:creationId xmlns:a16="http://schemas.microsoft.com/office/drawing/2014/main" id="{5BD454EF-C781-44D2-A74C-2EC8395EEC7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7" name="Text Box 15">
          <a:extLst>
            <a:ext uri="{FF2B5EF4-FFF2-40B4-BE49-F238E27FC236}">
              <a16:creationId xmlns:a16="http://schemas.microsoft.com/office/drawing/2014/main" id="{38188E23-15AE-48B7-92B0-9A0EFE2F879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8" name="Text Box 15">
          <a:extLst>
            <a:ext uri="{FF2B5EF4-FFF2-40B4-BE49-F238E27FC236}">
              <a16:creationId xmlns:a16="http://schemas.microsoft.com/office/drawing/2014/main" id="{94D3D1D6-D406-46D3-B72A-B2B09B214D6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79" name="Text Box 15">
          <a:extLst>
            <a:ext uri="{FF2B5EF4-FFF2-40B4-BE49-F238E27FC236}">
              <a16:creationId xmlns:a16="http://schemas.microsoft.com/office/drawing/2014/main" id="{5F858C94-02B5-450D-9EBE-B30E666E4CF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80" name="Text Box 15">
          <a:extLst>
            <a:ext uri="{FF2B5EF4-FFF2-40B4-BE49-F238E27FC236}">
              <a16:creationId xmlns:a16="http://schemas.microsoft.com/office/drawing/2014/main" id="{50DF4E3F-7913-4210-B925-AA7646090D3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81" name="Text Box 15">
          <a:extLst>
            <a:ext uri="{FF2B5EF4-FFF2-40B4-BE49-F238E27FC236}">
              <a16:creationId xmlns:a16="http://schemas.microsoft.com/office/drawing/2014/main" id="{577CFBFC-3F5B-460A-BBF1-E3F944F3A81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2" name="Text Box 15">
          <a:extLst>
            <a:ext uri="{FF2B5EF4-FFF2-40B4-BE49-F238E27FC236}">
              <a16:creationId xmlns:a16="http://schemas.microsoft.com/office/drawing/2014/main" id="{F93C562A-11B8-4DB6-90BF-B04DE8CB9A7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3" name="Text Box 15">
          <a:extLst>
            <a:ext uri="{FF2B5EF4-FFF2-40B4-BE49-F238E27FC236}">
              <a16:creationId xmlns:a16="http://schemas.microsoft.com/office/drawing/2014/main" id="{FB85568A-1FFB-457A-A2D7-A4F4FA87C08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4" name="Text Box 15">
          <a:extLst>
            <a:ext uri="{FF2B5EF4-FFF2-40B4-BE49-F238E27FC236}">
              <a16:creationId xmlns:a16="http://schemas.microsoft.com/office/drawing/2014/main" id="{97D36895-E5BD-4FEA-B2C9-22D631941A5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5" name="Text Box 15">
          <a:extLst>
            <a:ext uri="{FF2B5EF4-FFF2-40B4-BE49-F238E27FC236}">
              <a16:creationId xmlns:a16="http://schemas.microsoft.com/office/drawing/2014/main" id="{991C7E7D-F0CA-44C1-AD18-6EDFF604299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6" name="Text Box 15">
          <a:extLst>
            <a:ext uri="{FF2B5EF4-FFF2-40B4-BE49-F238E27FC236}">
              <a16:creationId xmlns:a16="http://schemas.microsoft.com/office/drawing/2014/main" id="{087E8DA1-3EB5-4775-AA86-4FC6C802FF9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7" name="Text Box 15">
          <a:extLst>
            <a:ext uri="{FF2B5EF4-FFF2-40B4-BE49-F238E27FC236}">
              <a16:creationId xmlns:a16="http://schemas.microsoft.com/office/drawing/2014/main" id="{D5EABED0-96BC-4D5C-A95C-5E595A2AB1A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8" name="Text Box 15">
          <a:extLst>
            <a:ext uri="{FF2B5EF4-FFF2-40B4-BE49-F238E27FC236}">
              <a16:creationId xmlns:a16="http://schemas.microsoft.com/office/drawing/2014/main" id="{0A5767E9-140D-4C5E-921C-843C1576168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89" name="Text Box 15">
          <a:extLst>
            <a:ext uri="{FF2B5EF4-FFF2-40B4-BE49-F238E27FC236}">
              <a16:creationId xmlns:a16="http://schemas.microsoft.com/office/drawing/2014/main" id="{5FED2275-E57A-4BD2-90E0-5CCF0B7CCD5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0" name="Text Box 15">
          <a:extLst>
            <a:ext uri="{FF2B5EF4-FFF2-40B4-BE49-F238E27FC236}">
              <a16:creationId xmlns:a16="http://schemas.microsoft.com/office/drawing/2014/main" id="{8C6A0C7A-B32A-41FC-B017-2473B9CE9EB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1" name="Text Box 15">
          <a:extLst>
            <a:ext uri="{FF2B5EF4-FFF2-40B4-BE49-F238E27FC236}">
              <a16:creationId xmlns:a16="http://schemas.microsoft.com/office/drawing/2014/main" id="{940FC0E0-D3FC-4E68-8695-71D545A4EB0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2" name="Text Box 15">
          <a:extLst>
            <a:ext uri="{FF2B5EF4-FFF2-40B4-BE49-F238E27FC236}">
              <a16:creationId xmlns:a16="http://schemas.microsoft.com/office/drawing/2014/main" id="{B2EA2E1B-E62B-4C9A-86E1-6B7A6F09051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3" name="Text Box 15">
          <a:extLst>
            <a:ext uri="{FF2B5EF4-FFF2-40B4-BE49-F238E27FC236}">
              <a16:creationId xmlns:a16="http://schemas.microsoft.com/office/drawing/2014/main" id="{73B7BA5C-955D-430A-9C77-A8DD7DDEB01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4" name="Text Box 15">
          <a:extLst>
            <a:ext uri="{FF2B5EF4-FFF2-40B4-BE49-F238E27FC236}">
              <a16:creationId xmlns:a16="http://schemas.microsoft.com/office/drawing/2014/main" id="{DC98128B-E3FD-4C93-95DB-872D695B66E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5" name="Text Box 15">
          <a:extLst>
            <a:ext uri="{FF2B5EF4-FFF2-40B4-BE49-F238E27FC236}">
              <a16:creationId xmlns:a16="http://schemas.microsoft.com/office/drawing/2014/main" id="{E44C616D-41AD-4FFF-911C-F4B8A47C9CF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6" name="Text Box 15">
          <a:extLst>
            <a:ext uri="{FF2B5EF4-FFF2-40B4-BE49-F238E27FC236}">
              <a16:creationId xmlns:a16="http://schemas.microsoft.com/office/drawing/2014/main" id="{B6454E87-8A19-47DC-992A-9FC32ADD7C8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397" name="Text Box 15">
          <a:extLst>
            <a:ext uri="{FF2B5EF4-FFF2-40B4-BE49-F238E27FC236}">
              <a16:creationId xmlns:a16="http://schemas.microsoft.com/office/drawing/2014/main" id="{14299F12-4385-4672-A606-5358F0AF028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98" name="Text Box 15">
          <a:extLst>
            <a:ext uri="{FF2B5EF4-FFF2-40B4-BE49-F238E27FC236}">
              <a16:creationId xmlns:a16="http://schemas.microsoft.com/office/drawing/2014/main" id="{A23C50B5-22A4-422C-B4DD-26490F810B9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399" name="Text Box 15">
          <a:extLst>
            <a:ext uri="{FF2B5EF4-FFF2-40B4-BE49-F238E27FC236}">
              <a16:creationId xmlns:a16="http://schemas.microsoft.com/office/drawing/2014/main" id="{20C0D246-DFE0-44B3-9730-8C7CC7FFADC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0" name="Text Box 15">
          <a:extLst>
            <a:ext uri="{FF2B5EF4-FFF2-40B4-BE49-F238E27FC236}">
              <a16:creationId xmlns:a16="http://schemas.microsoft.com/office/drawing/2014/main" id="{E6F8B101-E061-4B2D-82CD-786A2A659F3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1" name="Text Box 15">
          <a:extLst>
            <a:ext uri="{FF2B5EF4-FFF2-40B4-BE49-F238E27FC236}">
              <a16:creationId xmlns:a16="http://schemas.microsoft.com/office/drawing/2014/main" id="{378313E1-AB68-48C1-8CB3-37D041FCD3A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2" name="Text Box 15">
          <a:extLst>
            <a:ext uri="{FF2B5EF4-FFF2-40B4-BE49-F238E27FC236}">
              <a16:creationId xmlns:a16="http://schemas.microsoft.com/office/drawing/2014/main" id="{3DD26E57-1F2E-4FD0-A9E5-0CC41F1E315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3" name="Text Box 15">
          <a:extLst>
            <a:ext uri="{FF2B5EF4-FFF2-40B4-BE49-F238E27FC236}">
              <a16:creationId xmlns:a16="http://schemas.microsoft.com/office/drawing/2014/main" id="{F1A7A6E3-3ED4-4066-815F-F232BE8608E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4" name="Text Box 15">
          <a:extLst>
            <a:ext uri="{FF2B5EF4-FFF2-40B4-BE49-F238E27FC236}">
              <a16:creationId xmlns:a16="http://schemas.microsoft.com/office/drawing/2014/main" id="{F2EE6162-678D-4543-A780-75B1994F58E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05" name="Text Box 15">
          <a:extLst>
            <a:ext uri="{FF2B5EF4-FFF2-40B4-BE49-F238E27FC236}">
              <a16:creationId xmlns:a16="http://schemas.microsoft.com/office/drawing/2014/main" id="{918E1861-2168-4365-8D16-A5FA9C04AD7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06" name="Text Box 15">
          <a:extLst>
            <a:ext uri="{FF2B5EF4-FFF2-40B4-BE49-F238E27FC236}">
              <a16:creationId xmlns:a16="http://schemas.microsoft.com/office/drawing/2014/main" id="{EEC52644-FDD0-43ED-94DD-5F9E83E060D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07" name="Text Box 15">
          <a:extLst>
            <a:ext uri="{FF2B5EF4-FFF2-40B4-BE49-F238E27FC236}">
              <a16:creationId xmlns:a16="http://schemas.microsoft.com/office/drawing/2014/main" id="{26CEEB3B-4B74-4E7A-94F7-B4C0D4C31E8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08" name="Text Box 15">
          <a:extLst>
            <a:ext uri="{FF2B5EF4-FFF2-40B4-BE49-F238E27FC236}">
              <a16:creationId xmlns:a16="http://schemas.microsoft.com/office/drawing/2014/main" id="{52C75ED8-576A-4385-AB2A-77DF931C628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09" name="Text Box 15">
          <a:extLst>
            <a:ext uri="{FF2B5EF4-FFF2-40B4-BE49-F238E27FC236}">
              <a16:creationId xmlns:a16="http://schemas.microsoft.com/office/drawing/2014/main" id="{871CBECE-D88B-4E40-A927-A351744F704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10" name="Text Box 15">
          <a:extLst>
            <a:ext uri="{FF2B5EF4-FFF2-40B4-BE49-F238E27FC236}">
              <a16:creationId xmlns:a16="http://schemas.microsoft.com/office/drawing/2014/main" id="{208EDD6F-03A0-42F1-B6F7-CFBD1F612C9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11" name="Text Box 15">
          <a:extLst>
            <a:ext uri="{FF2B5EF4-FFF2-40B4-BE49-F238E27FC236}">
              <a16:creationId xmlns:a16="http://schemas.microsoft.com/office/drawing/2014/main" id="{A70DEB3F-C709-4EFF-A610-F906A4C6FDD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12" name="Text Box 15">
          <a:extLst>
            <a:ext uri="{FF2B5EF4-FFF2-40B4-BE49-F238E27FC236}">
              <a16:creationId xmlns:a16="http://schemas.microsoft.com/office/drawing/2014/main" id="{A6786CC1-0826-4700-B6BB-EC90A9FF2439}"/>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13" name="Text Box 15">
          <a:extLst>
            <a:ext uri="{FF2B5EF4-FFF2-40B4-BE49-F238E27FC236}">
              <a16:creationId xmlns:a16="http://schemas.microsoft.com/office/drawing/2014/main" id="{01CC8461-F104-4011-8069-CC677837F3E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4" name="Text Box 15">
          <a:extLst>
            <a:ext uri="{FF2B5EF4-FFF2-40B4-BE49-F238E27FC236}">
              <a16:creationId xmlns:a16="http://schemas.microsoft.com/office/drawing/2014/main" id="{F94C8771-EE69-4E1D-9B04-6CA746F2BF5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5" name="Text Box 15">
          <a:extLst>
            <a:ext uri="{FF2B5EF4-FFF2-40B4-BE49-F238E27FC236}">
              <a16:creationId xmlns:a16="http://schemas.microsoft.com/office/drawing/2014/main" id="{8C83E648-5A45-4A4F-ACEB-816B538D050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6" name="Text Box 15">
          <a:extLst>
            <a:ext uri="{FF2B5EF4-FFF2-40B4-BE49-F238E27FC236}">
              <a16:creationId xmlns:a16="http://schemas.microsoft.com/office/drawing/2014/main" id="{782847E4-F658-4822-B5C4-707F213B41C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7" name="Text Box 15">
          <a:extLst>
            <a:ext uri="{FF2B5EF4-FFF2-40B4-BE49-F238E27FC236}">
              <a16:creationId xmlns:a16="http://schemas.microsoft.com/office/drawing/2014/main" id="{3035C48A-E206-42AA-878C-11D68AB468F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8" name="Text Box 15">
          <a:extLst>
            <a:ext uri="{FF2B5EF4-FFF2-40B4-BE49-F238E27FC236}">
              <a16:creationId xmlns:a16="http://schemas.microsoft.com/office/drawing/2014/main" id="{4ABB14B9-AF12-4E25-9C8B-B801930A188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19" name="Text Box 15">
          <a:extLst>
            <a:ext uri="{FF2B5EF4-FFF2-40B4-BE49-F238E27FC236}">
              <a16:creationId xmlns:a16="http://schemas.microsoft.com/office/drawing/2014/main" id="{F4131B6A-89A5-4B95-8CF1-A6A4E1ACED8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20" name="Text Box 15">
          <a:extLst>
            <a:ext uri="{FF2B5EF4-FFF2-40B4-BE49-F238E27FC236}">
              <a16:creationId xmlns:a16="http://schemas.microsoft.com/office/drawing/2014/main" id="{31795C8F-66AB-4E79-B993-47B31FAAA78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21" name="Text Box 15">
          <a:extLst>
            <a:ext uri="{FF2B5EF4-FFF2-40B4-BE49-F238E27FC236}">
              <a16:creationId xmlns:a16="http://schemas.microsoft.com/office/drawing/2014/main" id="{351683F7-9258-43A9-9B01-BC27A01674D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2" name="Text Box 15">
          <a:extLst>
            <a:ext uri="{FF2B5EF4-FFF2-40B4-BE49-F238E27FC236}">
              <a16:creationId xmlns:a16="http://schemas.microsoft.com/office/drawing/2014/main" id="{36C56F33-9396-4573-B828-7D80418391C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3" name="Text Box 15">
          <a:extLst>
            <a:ext uri="{FF2B5EF4-FFF2-40B4-BE49-F238E27FC236}">
              <a16:creationId xmlns:a16="http://schemas.microsoft.com/office/drawing/2014/main" id="{7C09C538-CD0F-49D3-8743-A617E76FD8C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4" name="Text Box 15">
          <a:extLst>
            <a:ext uri="{FF2B5EF4-FFF2-40B4-BE49-F238E27FC236}">
              <a16:creationId xmlns:a16="http://schemas.microsoft.com/office/drawing/2014/main" id="{AD1CE5C1-4553-4305-9077-0E7B576DC18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5" name="Text Box 15">
          <a:extLst>
            <a:ext uri="{FF2B5EF4-FFF2-40B4-BE49-F238E27FC236}">
              <a16:creationId xmlns:a16="http://schemas.microsoft.com/office/drawing/2014/main" id="{7F336E34-2D90-4821-AF88-1F3A31999B7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6" name="Text Box 15">
          <a:extLst>
            <a:ext uri="{FF2B5EF4-FFF2-40B4-BE49-F238E27FC236}">
              <a16:creationId xmlns:a16="http://schemas.microsoft.com/office/drawing/2014/main" id="{A4785973-5989-4E88-A1DC-F459CFEDC60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7" name="Text Box 15">
          <a:extLst>
            <a:ext uri="{FF2B5EF4-FFF2-40B4-BE49-F238E27FC236}">
              <a16:creationId xmlns:a16="http://schemas.microsoft.com/office/drawing/2014/main" id="{979B33AE-D905-456B-8B4B-595C53CA488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8" name="Text Box 15">
          <a:extLst>
            <a:ext uri="{FF2B5EF4-FFF2-40B4-BE49-F238E27FC236}">
              <a16:creationId xmlns:a16="http://schemas.microsoft.com/office/drawing/2014/main" id="{B143894B-67BB-4686-9FB0-344B00972A1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29" name="Text Box 15">
          <a:extLst>
            <a:ext uri="{FF2B5EF4-FFF2-40B4-BE49-F238E27FC236}">
              <a16:creationId xmlns:a16="http://schemas.microsoft.com/office/drawing/2014/main" id="{0B1CA039-04BF-42C9-B1CB-379BE925BB9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0" name="Text Box 15">
          <a:extLst>
            <a:ext uri="{FF2B5EF4-FFF2-40B4-BE49-F238E27FC236}">
              <a16:creationId xmlns:a16="http://schemas.microsoft.com/office/drawing/2014/main" id="{A189DF3C-2070-4993-85D2-73DDE8C1899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1" name="Text Box 15">
          <a:extLst>
            <a:ext uri="{FF2B5EF4-FFF2-40B4-BE49-F238E27FC236}">
              <a16:creationId xmlns:a16="http://schemas.microsoft.com/office/drawing/2014/main" id="{57358B65-CCBA-4A45-9BD0-84C12800B3D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2" name="Text Box 15">
          <a:extLst>
            <a:ext uri="{FF2B5EF4-FFF2-40B4-BE49-F238E27FC236}">
              <a16:creationId xmlns:a16="http://schemas.microsoft.com/office/drawing/2014/main" id="{18A94EA1-1E8C-43B3-B29A-5AB4B261A82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3" name="Text Box 15">
          <a:extLst>
            <a:ext uri="{FF2B5EF4-FFF2-40B4-BE49-F238E27FC236}">
              <a16:creationId xmlns:a16="http://schemas.microsoft.com/office/drawing/2014/main" id="{5A87F745-E563-4015-819E-CC14CD4BFA1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4" name="Text Box 15">
          <a:extLst>
            <a:ext uri="{FF2B5EF4-FFF2-40B4-BE49-F238E27FC236}">
              <a16:creationId xmlns:a16="http://schemas.microsoft.com/office/drawing/2014/main" id="{BECDBC5F-F8FD-4064-A7FF-90B080AD509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5" name="Text Box 15">
          <a:extLst>
            <a:ext uri="{FF2B5EF4-FFF2-40B4-BE49-F238E27FC236}">
              <a16:creationId xmlns:a16="http://schemas.microsoft.com/office/drawing/2014/main" id="{7F6E3127-2FFC-4547-822F-3C382853743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6" name="Text Box 15">
          <a:extLst>
            <a:ext uri="{FF2B5EF4-FFF2-40B4-BE49-F238E27FC236}">
              <a16:creationId xmlns:a16="http://schemas.microsoft.com/office/drawing/2014/main" id="{50BE795F-F92F-454A-9D7F-72A122FC9E4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37" name="Text Box 15">
          <a:extLst>
            <a:ext uri="{FF2B5EF4-FFF2-40B4-BE49-F238E27FC236}">
              <a16:creationId xmlns:a16="http://schemas.microsoft.com/office/drawing/2014/main" id="{68951868-7319-463B-927F-A9F4AF70EE4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38" name="Text Box 15">
          <a:extLst>
            <a:ext uri="{FF2B5EF4-FFF2-40B4-BE49-F238E27FC236}">
              <a16:creationId xmlns:a16="http://schemas.microsoft.com/office/drawing/2014/main" id="{FBF202D5-82E0-4F2A-AD46-24F9C6AAFF5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39" name="Text Box 15">
          <a:extLst>
            <a:ext uri="{FF2B5EF4-FFF2-40B4-BE49-F238E27FC236}">
              <a16:creationId xmlns:a16="http://schemas.microsoft.com/office/drawing/2014/main" id="{4BF0BC64-DECC-4369-AB7C-9034B97F039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0" name="Text Box 15">
          <a:extLst>
            <a:ext uri="{FF2B5EF4-FFF2-40B4-BE49-F238E27FC236}">
              <a16:creationId xmlns:a16="http://schemas.microsoft.com/office/drawing/2014/main" id="{2BFE1952-D1EF-44FD-B74C-E93491DCB5A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1" name="Text Box 15">
          <a:extLst>
            <a:ext uri="{FF2B5EF4-FFF2-40B4-BE49-F238E27FC236}">
              <a16:creationId xmlns:a16="http://schemas.microsoft.com/office/drawing/2014/main" id="{A446B46D-48AC-4AA9-A492-E4ABFA194C3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2" name="Text Box 15">
          <a:extLst>
            <a:ext uri="{FF2B5EF4-FFF2-40B4-BE49-F238E27FC236}">
              <a16:creationId xmlns:a16="http://schemas.microsoft.com/office/drawing/2014/main" id="{AF55E173-B56A-47B5-AEB5-12EA29584BC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3" name="Text Box 15">
          <a:extLst>
            <a:ext uri="{FF2B5EF4-FFF2-40B4-BE49-F238E27FC236}">
              <a16:creationId xmlns:a16="http://schemas.microsoft.com/office/drawing/2014/main" id="{98B8F1D0-E447-4991-AF1B-E489AB19775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4" name="Text Box 15">
          <a:extLst>
            <a:ext uri="{FF2B5EF4-FFF2-40B4-BE49-F238E27FC236}">
              <a16:creationId xmlns:a16="http://schemas.microsoft.com/office/drawing/2014/main" id="{E642C19F-2341-4B0C-B4D7-A7FA2F8B13B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45" name="Text Box 15">
          <a:extLst>
            <a:ext uri="{FF2B5EF4-FFF2-40B4-BE49-F238E27FC236}">
              <a16:creationId xmlns:a16="http://schemas.microsoft.com/office/drawing/2014/main" id="{0BB4E933-BB78-4580-8905-E8AB6665BD8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46" name="Text Box 15">
          <a:extLst>
            <a:ext uri="{FF2B5EF4-FFF2-40B4-BE49-F238E27FC236}">
              <a16:creationId xmlns:a16="http://schemas.microsoft.com/office/drawing/2014/main" id="{608A9E03-3616-4796-91AC-68B8A6E40B4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47" name="Text Box 15">
          <a:extLst>
            <a:ext uri="{FF2B5EF4-FFF2-40B4-BE49-F238E27FC236}">
              <a16:creationId xmlns:a16="http://schemas.microsoft.com/office/drawing/2014/main" id="{2957DBF6-1098-42E7-8241-E9AE63E9B06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48" name="Text Box 15">
          <a:extLst>
            <a:ext uri="{FF2B5EF4-FFF2-40B4-BE49-F238E27FC236}">
              <a16:creationId xmlns:a16="http://schemas.microsoft.com/office/drawing/2014/main" id="{A1F368C3-FEE3-40FD-B069-06E05B9F299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49" name="Text Box 15">
          <a:extLst>
            <a:ext uri="{FF2B5EF4-FFF2-40B4-BE49-F238E27FC236}">
              <a16:creationId xmlns:a16="http://schemas.microsoft.com/office/drawing/2014/main" id="{62A1D2AE-7FD3-4509-A0CF-FCC22E8CEC0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50" name="Text Box 15">
          <a:extLst>
            <a:ext uri="{FF2B5EF4-FFF2-40B4-BE49-F238E27FC236}">
              <a16:creationId xmlns:a16="http://schemas.microsoft.com/office/drawing/2014/main" id="{0C1AE9A3-9AC7-409F-A468-1D65FD9A018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51" name="Text Box 15">
          <a:extLst>
            <a:ext uri="{FF2B5EF4-FFF2-40B4-BE49-F238E27FC236}">
              <a16:creationId xmlns:a16="http://schemas.microsoft.com/office/drawing/2014/main" id="{8AF74330-BB3F-4122-9A05-BAC8BF853AA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52" name="Text Box 15">
          <a:extLst>
            <a:ext uri="{FF2B5EF4-FFF2-40B4-BE49-F238E27FC236}">
              <a16:creationId xmlns:a16="http://schemas.microsoft.com/office/drawing/2014/main" id="{FDA46080-36D1-4DCF-AE22-459BC871660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53" name="Text Box 15">
          <a:extLst>
            <a:ext uri="{FF2B5EF4-FFF2-40B4-BE49-F238E27FC236}">
              <a16:creationId xmlns:a16="http://schemas.microsoft.com/office/drawing/2014/main" id="{A7A36250-EC65-4CFA-AC6F-95AA902DE21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4" name="Text Box 15">
          <a:extLst>
            <a:ext uri="{FF2B5EF4-FFF2-40B4-BE49-F238E27FC236}">
              <a16:creationId xmlns:a16="http://schemas.microsoft.com/office/drawing/2014/main" id="{B49AC4C8-33B4-49D1-9D2E-7B961608FBA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5" name="Text Box 15">
          <a:extLst>
            <a:ext uri="{FF2B5EF4-FFF2-40B4-BE49-F238E27FC236}">
              <a16:creationId xmlns:a16="http://schemas.microsoft.com/office/drawing/2014/main" id="{F2C1251F-0095-41DA-AAD1-A1D64E467F8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6" name="Text Box 15">
          <a:extLst>
            <a:ext uri="{FF2B5EF4-FFF2-40B4-BE49-F238E27FC236}">
              <a16:creationId xmlns:a16="http://schemas.microsoft.com/office/drawing/2014/main" id="{3CA3F951-D481-4E20-B710-6BF2DA2C551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7" name="Text Box 15">
          <a:extLst>
            <a:ext uri="{FF2B5EF4-FFF2-40B4-BE49-F238E27FC236}">
              <a16:creationId xmlns:a16="http://schemas.microsoft.com/office/drawing/2014/main" id="{AE2AF9AD-30A4-4D10-A928-275737F6718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8" name="Text Box 15">
          <a:extLst>
            <a:ext uri="{FF2B5EF4-FFF2-40B4-BE49-F238E27FC236}">
              <a16:creationId xmlns:a16="http://schemas.microsoft.com/office/drawing/2014/main" id="{FE77AB09-2BA8-497E-9AEA-55837E3E3AF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59" name="Text Box 15">
          <a:extLst>
            <a:ext uri="{FF2B5EF4-FFF2-40B4-BE49-F238E27FC236}">
              <a16:creationId xmlns:a16="http://schemas.microsoft.com/office/drawing/2014/main" id="{0A3E9430-77F4-4985-A933-DF96B0D978F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60" name="Text Box 15">
          <a:extLst>
            <a:ext uri="{FF2B5EF4-FFF2-40B4-BE49-F238E27FC236}">
              <a16:creationId xmlns:a16="http://schemas.microsoft.com/office/drawing/2014/main" id="{7B5B22B6-5D09-4875-92DA-D8CF7237F4A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461" name="Text Box 15">
          <a:extLst>
            <a:ext uri="{FF2B5EF4-FFF2-40B4-BE49-F238E27FC236}">
              <a16:creationId xmlns:a16="http://schemas.microsoft.com/office/drawing/2014/main" id="{F19E555A-9FD2-4FED-9B56-DC6E300DDE45}"/>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2" name="Text Box 15">
          <a:extLst>
            <a:ext uri="{FF2B5EF4-FFF2-40B4-BE49-F238E27FC236}">
              <a16:creationId xmlns:a16="http://schemas.microsoft.com/office/drawing/2014/main" id="{EFB2AE8C-8EAA-42A2-9CF8-24672216B3D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3" name="Text Box 15">
          <a:extLst>
            <a:ext uri="{FF2B5EF4-FFF2-40B4-BE49-F238E27FC236}">
              <a16:creationId xmlns:a16="http://schemas.microsoft.com/office/drawing/2014/main" id="{B8F469EA-BA97-48C3-AE32-1AB716ECC9E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4" name="Text Box 15">
          <a:extLst>
            <a:ext uri="{FF2B5EF4-FFF2-40B4-BE49-F238E27FC236}">
              <a16:creationId xmlns:a16="http://schemas.microsoft.com/office/drawing/2014/main" id="{DA1B25C4-1935-4E03-9527-F1FAB2D0DC2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5" name="Text Box 15">
          <a:extLst>
            <a:ext uri="{FF2B5EF4-FFF2-40B4-BE49-F238E27FC236}">
              <a16:creationId xmlns:a16="http://schemas.microsoft.com/office/drawing/2014/main" id="{D91C524B-F90F-40A6-BE48-D1C3F38DEA7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6" name="Text Box 15">
          <a:extLst>
            <a:ext uri="{FF2B5EF4-FFF2-40B4-BE49-F238E27FC236}">
              <a16:creationId xmlns:a16="http://schemas.microsoft.com/office/drawing/2014/main" id="{3385F3BB-388E-435B-8966-6CB3F22EB90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7" name="Text Box 15">
          <a:extLst>
            <a:ext uri="{FF2B5EF4-FFF2-40B4-BE49-F238E27FC236}">
              <a16:creationId xmlns:a16="http://schemas.microsoft.com/office/drawing/2014/main" id="{2D801F06-0BBD-45B3-BEA1-82CBE19B3D1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8" name="Text Box 15">
          <a:extLst>
            <a:ext uri="{FF2B5EF4-FFF2-40B4-BE49-F238E27FC236}">
              <a16:creationId xmlns:a16="http://schemas.microsoft.com/office/drawing/2014/main" id="{6C63278E-ED84-4844-A6B2-64D9771023D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469" name="Text Box 15">
          <a:extLst>
            <a:ext uri="{FF2B5EF4-FFF2-40B4-BE49-F238E27FC236}">
              <a16:creationId xmlns:a16="http://schemas.microsoft.com/office/drawing/2014/main" id="{E392F3E5-0BA0-4BDE-81E3-B86FECF3310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0" name="Text Box 15">
          <a:extLst>
            <a:ext uri="{FF2B5EF4-FFF2-40B4-BE49-F238E27FC236}">
              <a16:creationId xmlns:a16="http://schemas.microsoft.com/office/drawing/2014/main" id="{773C59B6-7686-4F63-8CE6-1B276C6F464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1" name="Text Box 15">
          <a:extLst>
            <a:ext uri="{FF2B5EF4-FFF2-40B4-BE49-F238E27FC236}">
              <a16:creationId xmlns:a16="http://schemas.microsoft.com/office/drawing/2014/main" id="{7490483B-01DD-4EF5-949E-508A65E7DA4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2" name="Text Box 15">
          <a:extLst>
            <a:ext uri="{FF2B5EF4-FFF2-40B4-BE49-F238E27FC236}">
              <a16:creationId xmlns:a16="http://schemas.microsoft.com/office/drawing/2014/main" id="{E36EDB9E-658A-4A86-9F2F-4CD9EA71F37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3" name="Text Box 15">
          <a:extLst>
            <a:ext uri="{FF2B5EF4-FFF2-40B4-BE49-F238E27FC236}">
              <a16:creationId xmlns:a16="http://schemas.microsoft.com/office/drawing/2014/main" id="{831BB727-790B-4CAF-8673-5C1A9D570CD2}"/>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4" name="Text Box 15">
          <a:extLst>
            <a:ext uri="{FF2B5EF4-FFF2-40B4-BE49-F238E27FC236}">
              <a16:creationId xmlns:a16="http://schemas.microsoft.com/office/drawing/2014/main" id="{3EA2C6AE-CB6F-48F0-91DE-48129A87B6A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5" name="Text Box 15">
          <a:extLst>
            <a:ext uri="{FF2B5EF4-FFF2-40B4-BE49-F238E27FC236}">
              <a16:creationId xmlns:a16="http://schemas.microsoft.com/office/drawing/2014/main" id="{FDEF463C-CDB2-437C-BC91-F64432F9DE0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6" name="Text Box 15">
          <a:extLst>
            <a:ext uri="{FF2B5EF4-FFF2-40B4-BE49-F238E27FC236}">
              <a16:creationId xmlns:a16="http://schemas.microsoft.com/office/drawing/2014/main" id="{FFE262EB-6BA0-4DC2-9D31-66F81B07BB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77" name="Text Box 15">
          <a:extLst>
            <a:ext uri="{FF2B5EF4-FFF2-40B4-BE49-F238E27FC236}">
              <a16:creationId xmlns:a16="http://schemas.microsoft.com/office/drawing/2014/main" id="{6EC4A904-7830-40EA-A64D-246EFF29253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78" name="Text Box 15">
          <a:extLst>
            <a:ext uri="{FF2B5EF4-FFF2-40B4-BE49-F238E27FC236}">
              <a16:creationId xmlns:a16="http://schemas.microsoft.com/office/drawing/2014/main" id="{33C66CED-39D4-460A-B0CB-1E6AB489A25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79" name="Text Box 15">
          <a:extLst>
            <a:ext uri="{FF2B5EF4-FFF2-40B4-BE49-F238E27FC236}">
              <a16:creationId xmlns:a16="http://schemas.microsoft.com/office/drawing/2014/main" id="{0DC62ABD-F3BC-4184-BBA6-820B61148F5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0" name="Text Box 15">
          <a:extLst>
            <a:ext uri="{FF2B5EF4-FFF2-40B4-BE49-F238E27FC236}">
              <a16:creationId xmlns:a16="http://schemas.microsoft.com/office/drawing/2014/main" id="{E2811E72-11C7-40F5-AC31-20C6FF56BE3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1" name="Text Box 15">
          <a:extLst>
            <a:ext uri="{FF2B5EF4-FFF2-40B4-BE49-F238E27FC236}">
              <a16:creationId xmlns:a16="http://schemas.microsoft.com/office/drawing/2014/main" id="{3F0641A4-ED7C-4435-B040-7D8DDBCBD1F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2" name="Text Box 15">
          <a:extLst>
            <a:ext uri="{FF2B5EF4-FFF2-40B4-BE49-F238E27FC236}">
              <a16:creationId xmlns:a16="http://schemas.microsoft.com/office/drawing/2014/main" id="{721B2FE8-B79F-42FB-A19C-46834AF26BF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3" name="Text Box 15">
          <a:extLst>
            <a:ext uri="{FF2B5EF4-FFF2-40B4-BE49-F238E27FC236}">
              <a16:creationId xmlns:a16="http://schemas.microsoft.com/office/drawing/2014/main" id="{0C77FD93-6EEB-4640-A614-2A27C8115FAC}"/>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4" name="Text Box 15">
          <a:extLst>
            <a:ext uri="{FF2B5EF4-FFF2-40B4-BE49-F238E27FC236}">
              <a16:creationId xmlns:a16="http://schemas.microsoft.com/office/drawing/2014/main" id="{C4229A45-51C2-4A5E-98D8-F569074AC12A}"/>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85" name="Text Box 15">
          <a:extLst>
            <a:ext uri="{FF2B5EF4-FFF2-40B4-BE49-F238E27FC236}">
              <a16:creationId xmlns:a16="http://schemas.microsoft.com/office/drawing/2014/main" id="{D1A16373-C59B-482A-8005-020BC7E834E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86" name="Text Box 15">
          <a:extLst>
            <a:ext uri="{FF2B5EF4-FFF2-40B4-BE49-F238E27FC236}">
              <a16:creationId xmlns:a16="http://schemas.microsoft.com/office/drawing/2014/main" id="{C6C499B8-EA21-46E3-80FE-01D85EF64FC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87" name="Text Box 15">
          <a:extLst>
            <a:ext uri="{FF2B5EF4-FFF2-40B4-BE49-F238E27FC236}">
              <a16:creationId xmlns:a16="http://schemas.microsoft.com/office/drawing/2014/main" id="{EBB945D8-50F3-4F49-B68B-DE5726942B2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88" name="Text Box 15">
          <a:extLst>
            <a:ext uri="{FF2B5EF4-FFF2-40B4-BE49-F238E27FC236}">
              <a16:creationId xmlns:a16="http://schemas.microsoft.com/office/drawing/2014/main" id="{4322DA34-DB82-48A5-9B60-1535A9DD2AD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89" name="Text Box 15">
          <a:extLst>
            <a:ext uri="{FF2B5EF4-FFF2-40B4-BE49-F238E27FC236}">
              <a16:creationId xmlns:a16="http://schemas.microsoft.com/office/drawing/2014/main" id="{7CA4AAFD-2735-4E5E-9945-59E343A4AD1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90" name="Text Box 15">
          <a:extLst>
            <a:ext uri="{FF2B5EF4-FFF2-40B4-BE49-F238E27FC236}">
              <a16:creationId xmlns:a16="http://schemas.microsoft.com/office/drawing/2014/main" id="{D3FE00CA-E206-4D4D-A97B-1C78257E647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91" name="Text Box 15">
          <a:extLst>
            <a:ext uri="{FF2B5EF4-FFF2-40B4-BE49-F238E27FC236}">
              <a16:creationId xmlns:a16="http://schemas.microsoft.com/office/drawing/2014/main" id="{E364A04F-4550-4822-BE90-9375C528A1C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92" name="Text Box 15">
          <a:extLst>
            <a:ext uri="{FF2B5EF4-FFF2-40B4-BE49-F238E27FC236}">
              <a16:creationId xmlns:a16="http://schemas.microsoft.com/office/drawing/2014/main" id="{29969881-0D9F-46C0-8BE8-DF74A11B9CDC}"/>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493" name="Text Box 15">
          <a:extLst>
            <a:ext uri="{FF2B5EF4-FFF2-40B4-BE49-F238E27FC236}">
              <a16:creationId xmlns:a16="http://schemas.microsoft.com/office/drawing/2014/main" id="{B30311C3-28A8-4934-89E7-8530003148E7}"/>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4" name="Text Box 15">
          <a:extLst>
            <a:ext uri="{FF2B5EF4-FFF2-40B4-BE49-F238E27FC236}">
              <a16:creationId xmlns:a16="http://schemas.microsoft.com/office/drawing/2014/main" id="{CD26CFFE-1633-4B29-95A6-C5CB747C40A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5" name="Text Box 15">
          <a:extLst>
            <a:ext uri="{FF2B5EF4-FFF2-40B4-BE49-F238E27FC236}">
              <a16:creationId xmlns:a16="http://schemas.microsoft.com/office/drawing/2014/main" id="{C91E18F6-4609-4D3F-834F-6F11A1BFF36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6" name="Text Box 15">
          <a:extLst>
            <a:ext uri="{FF2B5EF4-FFF2-40B4-BE49-F238E27FC236}">
              <a16:creationId xmlns:a16="http://schemas.microsoft.com/office/drawing/2014/main" id="{89594BD6-B786-4C7D-A873-F477D86EC6C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7" name="Text Box 15">
          <a:extLst>
            <a:ext uri="{FF2B5EF4-FFF2-40B4-BE49-F238E27FC236}">
              <a16:creationId xmlns:a16="http://schemas.microsoft.com/office/drawing/2014/main" id="{BC0E24C3-83BB-49C6-918E-98D32E2D4747}"/>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8" name="Text Box 15">
          <a:extLst>
            <a:ext uri="{FF2B5EF4-FFF2-40B4-BE49-F238E27FC236}">
              <a16:creationId xmlns:a16="http://schemas.microsoft.com/office/drawing/2014/main" id="{B2A9C1CE-12D5-42AA-A306-D7E565FEB3B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499" name="Text Box 15">
          <a:extLst>
            <a:ext uri="{FF2B5EF4-FFF2-40B4-BE49-F238E27FC236}">
              <a16:creationId xmlns:a16="http://schemas.microsoft.com/office/drawing/2014/main" id="{067CBCC0-9C9C-4BD1-A76A-E3BDC821FEAD}"/>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00" name="Text Box 15">
          <a:extLst>
            <a:ext uri="{FF2B5EF4-FFF2-40B4-BE49-F238E27FC236}">
              <a16:creationId xmlns:a16="http://schemas.microsoft.com/office/drawing/2014/main" id="{83E3C2E7-E1AD-46DB-8FAA-676CC83670D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01" name="Text Box 15">
          <a:extLst>
            <a:ext uri="{FF2B5EF4-FFF2-40B4-BE49-F238E27FC236}">
              <a16:creationId xmlns:a16="http://schemas.microsoft.com/office/drawing/2014/main" id="{33E6AAB9-370D-4BDB-A5E1-E5388C1D7CE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2" name="Text Box 15">
          <a:extLst>
            <a:ext uri="{FF2B5EF4-FFF2-40B4-BE49-F238E27FC236}">
              <a16:creationId xmlns:a16="http://schemas.microsoft.com/office/drawing/2014/main" id="{04CFF16C-7A62-4A2D-9E0E-EB547207FD3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3" name="Text Box 15">
          <a:extLst>
            <a:ext uri="{FF2B5EF4-FFF2-40B4-BE49-F238E27FC236}">
              <a16:creationId xmlns:a16="http://schemas.microsoft.com/office/drawing/2014/main" id="{4F3BBE25-A7E5-41AC-8E85-81AC48A1481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4" name="Text Box 15">
          <a:extLst>
            <a:ext uri="{FF2B5EF4-FFF2-40B4-BE49-F238E27FC236}">
              <a16:creationId xmlns:a16="http://schemas.microsoft.com/office/drawing/2014/main" id="{F3627C7A-B911-4408-8FE7-DEF0846C0BE4}"/>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5" name="Text Box 15">
          <a:extLst>
            <a:ext uri="{FF2B5EF4-FFF2-40B4-BE49-F238E27FC236}">
              <a16:creationId xmlns:a16="http://schemas.microsoft.com/office/drawing/2014/main" id="{BDACCA77-7C9E-419A-9D4D-E9E1AD9E7585}"/>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6" name="Text Box 15">
          <a:extLst>
            <a:ext uri="{FF2B5EF4-FFF2-40B4-BE49-F238E27FC236}">
              <a16:creationId xmlns:a16="http://schemas.microsoft.com/office/drawing/2014/main" id="{19785FDF-EABE-4739-B57B-6DCCC1010EE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7" name="Text Box 15">
          <a:extLst>
            <a:ext uri="{FF2B5EF4-FFF2-40B4-BE49-F238E27FC236}">
              <a16:creationId xmlns:a16="http://schemas.microsoft.com/office/drawing/2014/main" id="{41E88CAE-A8C9-40DB-AC33-15AE441CE9B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8" name="Text Box 15">
          <a:extLst>
            <a:ext uri="{FF2B5EF4-FFF2-40B4-BE49-F238E27FC236}">
              <a16:creationId xmlns:a16="http://schemas.microsoft.com/office/drawing/2014/main" id="{ACCA3B74-A1FA-49BE-853F-91935E5E959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09" name="Text Box 15">
          <a:extLst>
            <a:ext uri="{FF2B5EF4-FFF2-40B4-BE49-F238E27FC236}">
              <a16:creationId xmlns:a16="http://schemas.microsoft.com/office/drawing/2014/main" id="{D3DFFC10-928F-4CD8-8ACC-D2240924910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0" name="Text Box 15">
          <a:extLst>
            <a:ext uri="{FF2B5EF4-FFF2-40B4-BE49-F238E27FC236}">
              <a16:creationId xmlns:a16="http://schemas.microsoft.com/office/drawing/2014/main" id="{9CBB7FBC-1A67-4874-88F2-351539A2B7D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1" name="Text Box 15">
          <a:extLst>
            <a:ext uri="{FF2B5EF4-FFF2-40B4-BE49-F238E27FC236}">
              <a16:creationId xmlns:a16="http://schemas.microsoft.com/office/drawing/2014/main" id="{350B87C4-2458-406F-981F-F0344DF98DAE}"/>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2" name="Text Box 15">
          <a:extLst>
            <a:ext uri="{FF2B5EF4-FFF2-40B4-BE49-F238E27FC236}">
              <a16:creationId xmlns:a16="http://schemas.microsoft.com/office/drawing/2014/main" id="{0963E0C7-399C-4CA0-91C9-EDA00D5F4EB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3" name="Text Box 15">
          <a:extLst>
            <a:ext uri="{FF2B5EF4-FFF2-40B4-BE49-F238E27FC236}">
              <a16:creationId xmlns:a16="http://schemas.microsoft.com/office/drawing/2014/main" id="{07377B22-1218-4A54-92A0-C4971988344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4" name="Text Box 15">
          <a:extLst>
            <a:ext uri="{FF2B5EF4-FFF2-40B4-BE49-F238E27FC236}">
              <a16:creationId xmlns:a16="http://schemas.microsoft.com/office/drawing/2014/main" id="{9422B8DC-E052-4E06-A1A7-18BBEF9C3D54}"/>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5" name="Text Box 15">
          <a:extLst>
            <a:ext uri="{FF2B5EF4-FFF2-40B4-BE49-F238E27FC236}">
              <a16:creationId xmlns:a16="http://schemas.microsoft.com/office/drawing/2014/main" id="{6D3FE1CB-6101-456A-B101-7290E939307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6" name="Text Box 15">
          <a:extLst>
            <a:ext uri="{FF2B5EF4-FFF2-40B4-BE49-F238E27FC236}">
              <a16:creationId xmlns:a16="http://schemas.microsoft.com/office/drawing/2014/main" id="{CE70379F-5054-4B96-88BC-F17403789ED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17" name="Text Box 15">
          <a:extLst>
            <a:ext uri="{FF2B5EF4-FFF2-40B4-BE49-F238E27FC236}">
              <a16:creationId xmlns:a16="http://schemas.microsoft.com/office/drawing/2014/main" id="{A0437604-1981-4445-9DEF-E188A8B051B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18" name="Text Box 15">
          <a:extLst>
            <a:ext uri="{FF2B5EF4-FFF2-40B4-BE49-F238E27FC236}">
              <a16:creationId xmlns:a16="http://schemas.microsoft.com/office/drawing/2014/main" id="{71249889-CBD6-4CE1-B568-29DC3920759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19" name="Text Box 15">
          <a:extLst>
            <a:ext uri="{FF2B5EF4-FFF2-40B4-BE49-F238E27FC236}">
              <a16:creationId xmlns:a16="http://schemas.microsoft.com/office/drawing/2014/main" id="{0E56D659-A2E6-4D83-9A89-2A33AB6200C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0" name="Text Box 15">
          <a:extLst>
            <a:ext uri="{FF2B5EF4-FFF2-40B4-BE49-F238E27FC236}">
              <a16:creationId xmlns:a16="http://schemas.microsoft.com/office/drawing/2014/main" id="{C02B4B4D-9D69-4916-B1E9-104AD7CC0DD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1" name="Text Box 15">
          <a:extLst>
            <a:ext uri="{FF2B5EF4-FFF2-40B4-BE49-F238E27FC236}">
              <a16:creationId xmlns:a16="http://schemas.microsoft.com/office/drawing/2014/main" id="{09F0DD2C-4D68-4E9A-B722-C3A22DA754A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2" name="Text Box 15">
          <a:extLst>
            <a:ext uri="{FF2B5EF4-FFF2-40B4-BE49-F238E27FC236}">
              <a16:creationId xmlns:a16="http://schemas.microsoft.com/office/drawing/2014/main" id="{596213F2-7911-4D64-891E-77DC94EDD20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3" name="Text Box 15">
          <a:extLst>
            <a:ext uri="{FF2B5EF4-FFF2-40B4-BE49-F238E27FC236}">
              <a16:creationId xmlns:a16="http://schemas.microsoft.com/office/drawing/2014/main" id="{8AABA248-6CB3-4E79-97AE-0CB46739888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4" name="Text Box 15">
          <a:extLst>
            <a:ext uri="{FF2B5EF4-FFF2-40B4-BE49-F238E27FC236}">
              <a16:creationId xmlns:a16="http://schemas.microsoft.com/office/drawing/2014/main" id="{494D7C74-CDC2-4436-A1D9-79E35128182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25" name="Text Box 15">
          <a:extLst>
            <a:ext uri="{FF2B5EF4-FFF2-40B4-BE49-F238E27FC236}">
              <a16:creationId xmlns:a16="http://schemas.microsoft.com/office/drawing/2014/main" id="{D5586A17-8B57-4BB1-A5AC-2F9D65DA4589}"/>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26" name="Text Box 15">
          <a:extLst>
            <a:ext uri="{FF2B5EF4-FFF2-40B4-BE49-F238E27FC236}">
              <a16:creationId xmlns:a16="http://schemas.microsoft.com/office/drawing/2014/main" id="{8E915108-3CC6-40C5-B4EB-E69BC1857520}"/>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27" name="Text Box 15">
          <a:extLst>
            <a:ext uri="{FF2B5EF4-FFF2-40B4-BE49-F238E27FC236}">
              <a16:creationId xmlns:a16="http://schemas.microsoft.com/office/drawing/2014/main" id="{1FD6F22A-D80B-433C-A831-A7CBB57D413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28" name="Text Box 15">
          <a:extLst>
            <a:ext uri="{FF2B5EF4-FFF2-40B4-BE49-F238E27FC236}">
              <a16:creationId xmlns:a16="http://schemas.microsoft.com/office/drawing/2014/main" id="{CCA77D50-F154-4EB1-A654-274BBF3714F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29" name="Text Box 15">
          <a:extLst>
            <a:ext uri="{FF2B5EF4-FFF2-40B4-BE49-F238E27FC236}">
              <a16:creationId xmlns:a16="http://schemas.microsoft.com/office/drawing/2014/main" id="{F90D2D62-036B-4459-AB57-479B47AAA1E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30" name="Text Box 15">
          <a:extLst>
            <a:ext uri="{FF2B5EF4-FFF2-40B4-BE49-F238E27FC236}">
              <a16:creationId xmlns:a16="http://schemas.microsoft.com/office/drawing/2014/main" id="{7B095550-225F-480C-B9B5-268D111C2E6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31" name="Text Box 15">
          <a:extLst>
            <a:ext uri="{FF2B5EF4-FFF2-40B4-BE49-F238E27FC236}">
              <a16:creationId xmlns:a16="http://schemas.microsoft.com/office/drawing/2014/main" id="{2CE53553-2D7D-431A-90A2-12CC30B7A98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32" name="Text Box 15">
          <a:extLst>
            <a:ext uri="{FF2B5EF4-FFF2-40B4-BE49-F238E27FC236}">
              <a16:creationId xmlns:a16="http://schemas.microsoft.com/office/drawing/2014/main" id="{E9BA830D-14E9-4D3B-A83E-C29F2C749A8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533" name="Text Box 15">
          <a:extLst>
            <a:ext uri="{FF2B5EF4-FFF2-40B4-BE49-F238E27FC236}">
              <a16:creationId xmlns:a16="http://schemas.microsoft.com/office/drawing/2014/main" id="{44DEC59A-5A0D-4EB4-9AF6-0192E4E3359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4" name="Text Box 15">
          <a:extLst>
            <a:ext uri="{FF2B5EF4-FFF2-40B4-BE49-F238E27FC236}">
              <a16:creationId xmlns:a16="http://schemas.microsoft.com/office/drawing/2014/main" id="{4C646213-D85E-4DC2-8715-900B6BD212C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5" name="Text Box 15">
          <a:extLst>
            <a:ext uri="{FF2B5EF4-FFF2-40B4-BE49-F238E27FC236}">
              <a16:creationId xmlns:a16="http://schemas.microsoft.com/office/drawing/2014/main" id="{6B477506-9F77-4E53-B680-222C0B45505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6" name="Text Box 15">
          <a:extLst>
            <a:ext uri="{FF2B5EF4-FFF2-40B4-BE49-F238E27FC236}">
              <a16:creationId xmlns:a16="http://schemas.microsoft.com/office/drawing/2014/main" id="{1D3A2F8A-818F-4924-94E1-1FFDC5C33A0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7" name="Text Box 15">
          <a:extLst>
            <a:ext uri="{FF2B5EF4-FFF2-40B4-BE49-F238E27FC236}">
              <a16:creationId xmlns:a16="http://schemas.microsoft.com/office/drawing/2014/main" id="{1160B571-0292-4FD6-BCA4-799A1599C16A}"/>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8" name="Text Box 15">
          <a:extLst>
            <a:ext uri="{FF2B5EF4-FFF2-40B4-BE49-F238E27FC236}">
              <a16:creationId xmlns:a16="http://schemas.microsoft.com/office/drawing/2014/main" id="{94BCF2CF-993D-47BA-A926-393D83C9FFA1}"/>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39" name="Text Box 15">
          <a:extLst>
            <a:ext uri="{FF2B5EF4-FFF2-40B4-BE49-F238E27FC236}">
              <a16:creationId xmlns:a16="http://schemas.microsoft.com/office/drawing/2014/main" id="{B79ACEDA-BE85-4599-8805-2E379F41656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40" name="Text Box 15">
          <a:extLst>
            <a:ext uri="{FF2B5EF4-FFF2-40B4-BE49-F238E27FC236}">
              <a16:creationId xmlns:a16="http://schemas.microsoft.com/office/drawing/2014/main" id="{78D5E95D-29CC-42CC-BAF5-EF90F0DA76E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41" name="Text Box 15">
          <a:extLst>
            <a:ext uri="{FF2B5EF4-FFF2-40B4-BE49-F238E27FC236}">
              <a16:creationId xmlns:a16="http://schemas.microsoft.com/office/drawing/2014/main" id="{0D634948-D084-4E60-8113-8E7C4824221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2" name="Text Box 15">
          <a:extLst>
            <a:ext uri="{FF2B5EF4-FFF2-40B4-BE49-F238E27FC236}">
              <a16:creationId xmlns:a16="http://schemas.microsoft.com/office/drawing/2014/main" id="{43C42680-520D-43A6-88A6-73934886CDC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3" name="Text Box 15">
          <a:extLst>
            <a:ext uri="{FF2B5EF4-FFF2-40B4-BE49-F238E27FC236}">
              <a16:creationId xmlns:a16="http://schemas.microsoft.com/office/drawing/2014/main" id="{787C61EB-397A-4AE5-9CEB-EF805BAE42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4" name="Text Box 15">
          <a:extLst>
            <a:ext uri="{FF2B5EF4-FFF2-40B4-BE49-F238E27FC236}">
              <a16:creationId xmlns:a16="http://schemas.microsoft.com/office/drawing/2014/main" id="{4CB71789-D7D4-4C64-8A58-B8BE68488B08}"/>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5" name="Text Box 15">
          <a:extLst>
            <a:ext uri="{FF2B5EF4-FFF2-40B4-BE49-F238E27FC236}">
              <a16:creationId xmlns:a16="http://schemas.microsoft.com/office/drawing/2014/main" id="{D86B577D-19C3-4FEB-BC6A-F2A03C3BF9F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6" name="Text Box 15">
          <a:extLst>
            <a:ext uri="{FF2B5EF4-FFF2-40B4-BE49-F238E27FC236}">
              <a16:creationId xmlns:a16="http://schemas.microsoft.com/office/drawing/2014/main" id="{65A305A9-1DEC-4A15-9B90-FC9F571177C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7" name="Text Box 15">
          <a:extLst>
            <a:ext uri="{FF2B5EF4-FFF2-40B4-BE49-F238E27FC236}">
              <a16:creationId xmlns:a16="http://schemas.microsoft.com/office/drawing/2014/main" id="{40D1EAC4-BB94-404C-BFF3-262077A9D7E0}"/>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8" name="Text Box 15">
          <a:extLst>
            <a:ext uri="{FF2B5EF4-FFF2-40B4-BE49-F238E27FC236}">
              <a16:creationId xmlns:a16="http://schemas.microsoft.com/office/drawing/2014/main" id="{E676E7DF-470E-4DB2-B5A2-71FDBE9403A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49" name="Text Box 15">
          <a:extLst>
            <a:ext uri="{FF2B5EF4-FFF2-40B4-BE49-F238E27FC236}">
              <a16:creationId xmlns:a16="http://schemas.microsoft.com/office/drawing/2014/main" id="{B449CBA4-5823-47DD-A07C-B15125206363}"/>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0" name="Text Box 15">
          <a:extLst>
            <a:ext uri="{FF2B5EF4-FFF2-40B4-BE49-F238E27FC236}">
              <a16:creationId xmlns:a16="http://schemas.microsoft.com/office/drawing/2014/main" id="{D6138F1D-DE9E-4559-8812-1D99C63B2D0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1" name="Text Box 15">
          <a:extLst>
            <a:ext uri="{FF2B5EF4-FFF2-40B4-BE49-F238E27FC236}">
              <a16:creationId xmlns:a16="http://schemas.microsoft.com/office/drawing/2014/main" id="{DD289B74-BD2A-482E-9493-A0D04FECF6CB}"/>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2" name="Text Box 15">
          <a:extLst>
            <a:ext uri="{FF2B5EF4-FFF2-40B4-BE49-F238E27FC236}">
              <a16:creationId xmlns:a16="http://schemas.microsoft.com/office/drawing/2014/main" id="{2F1C7EEF-D84D-4E7A-8E75-C8BF3CBC066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3" name="Text Box 15">
          <a:extLst>
            <a:ext uri="{FF2B5EF4-FFF2-40B4-BE49-F238E27FC236}">
              <a16:creationId xmlns:a16="http://schemas.microsoft.com/office/drawing/2014/main" id="{9629C677-3AE4-4BA0-8123-3CDF6CC2661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4" name="Text Box 15">
          <a:extLst>
            <a:ext uri="{FF2B5EF4-FFF2-40B4-BE49-F238E27FC236}">
              <a16:creationId xmlns:a16="http://schemas.microsoft.com/office/drawing/2014/main" id="{B359B512-B276-41B2-9D7F-6EFF89465A63}"/>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5" name="Text Box 15">
          <a:extLst>
            <a:ext uri="{FF2B5EF4-FFF2-40B4-BE49-F238E27FC236}">
              <a16:creationId xmlns:a16="http://schemas.microsoft.com/office/drawing/2014/main" id="{970E3BCD-509A-4D39-AAAE-D1C393D8CB7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6" name="Text Box 15">
          <a:extLst>
            <a:ext uri="{FF2B5EF4-FFF2-40B4-BE49-F238E27FC236}">
              <a16:creationId xmlns:a16="http://schemas.microsoft.com/office/drawing/2014/main" id="{3443951D-74A6-45AC-BCEF-204BFBB7383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57" name="Text Box 15">
          <a:extLst>
            <a:ext uri="{FF2B5EF4-FFF2-40B4-BE49-F238E27FC236}">
              <a16:creationId xmlns:a16="http://schemas.microsoft.com/office/drawing/2014/main" id="{B6EF82DF-3242-4C53-ADBC-EB0CC94C6F4E}"/>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58" name="Text Box 15">
          <a:extLst>
            <a:ext uri="{FF2B5EF4-FFF2-40B4-BE49-F238E27FC236}">
              <a16:creationId xmlns:a16="http://schemas.microsoft.com/office/drawing/2014/main" id="{0057DDCD-23BD-4468-B89C-A4EA8610747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59" name="Text Box 15">
          <a:extLst>
            <a:ext uri="{FF2B5EF4-FFF2-40B4-BE49-F238E27FC236}">
              <a16:creationId xmlns:a16="http://schemas.microsoft.com/office/drawing/2014/main" id="{47C86701-DFD2-4CC7-A50A-F6F66FA4D20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0" name="Text Box 15">
          <a:extLst>
            <a:ext uri="{FF2B5EF4-FFF2-40B4-BE49-F238E27FC236}">
              <a16:creationId xmlns:a16="http://schemas.microsoft.com/office/drawing/2014/main" id="{E674A3C2-1B1F-478B-AD3E-5F6EF3774FB2}"/>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1" name="Text Box 15">
          <a:extLst>
            <a:ext uri="{FF2B5EF4-FFF2-40B4-BE49-F238E27FC236}">
              <a16:creationId xmlns:a16="http://schemas.microsoft.com/office/drawing/2014/main" id="{EF19167B-05B2-4FE8-AFE4-CA8C2D42236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2" name="Text Box 15">
          <a:extLst>
            <a:ext uri="{FF2B5EF4-FFF2-40B4-BE49-F238E27FC236}">
              <a16:creationId xmlns:a16="http://schemas.microsoft.com/office/drawing/2014/main" id="{8BFB288D-02F7-414F-81CB-A113ADB5B8B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3" name="Text Box 15">
          <a:extLst>
            <a:ext uri="{FF2B5EF4-FFF2-40B4-BE49-F238E27FC236}">
              <a16:creationId xmlns:a16="http://schemas.microsoft.com/office/drawing/2014/main" id="{A705AD89-1569-4946-B298-E63E5BA3869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4" name="Text Box 15">
          <a:extLst>
            <a:ext uri="{FF2B5EF4-FFF2-40B4-BE49-F238E27FC236}">
              <a16:creationId xmlns:a16="http://schemas.microsoft.com/office/drawing/2014/main" id="{49B60DD5-97BF-45EE-AF20-3C9F868747C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65" name="Text Box 15">
          <a:extLst>
            <a:ext uri="{FF2B5EF4-FFF2-40B4-BE49-F238E27FC236}">
              <a16:creationId xmlns:a16="http://schemas.microsoft.com/office/drawing/2014/main" id="{CB940E35-32C8-4ED6-93F5-9608B963634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66" name="Text Box 15">
          <a:extLst>
            <a:ext uri="{FF2B5EF4-FFF2-40B4-BE49-F238E27FC236}">
              <a16:creationId xmlns:a16="http://schemas.microsoft.com/office/drawing/2014/main" id="{ABC0BF4E-5E49-409F-8B4D-DCA50AAE5A8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67" name="Text Box 15">
          <a:extLst>
            <a:ext uri="{FF2B5EF4-FFF2-40B4-BE49-F238E27FC236}">
              <a16:creationId xmlns:a16="http://schemas.microsoft.com/office/drawing/2014/main" id="{487D59E1-C7FB-4558-B4F1-3E7059428198}"/>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68" name="Text Box 15">
          <a:extLst>
            <a:ext uri="{FF2B5EF4-FFF2-40B4-BE49-F238E27FC236}">
              <a16:creationId xmlns:a16="http://schemas.microsoft.com/office/drawing/2014/main" id="{0098ACEA-1BCC-4712-BB86-3A49BF7C8A1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69" name="Text Box 15">
          <a:extLst>
            <a:ext uri="{FF2B5EF4-FFF2-40B4-BE49-F238E27FC236}">
              <a16:creationId xmlns:a16="http://schemas.microsoft.com/office/drawing/2014/main" id="{44ABB9BF-9353-4458-8BED-EE603C6D740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70" name="Text Box 15">
          <a:extLst>
            <a:ext uri="{FF2B5EF4-FFF2-40B4-BE49-F238E27FC236}">
              <a16:creationId xmlns:a16="http://schemas.microsoft.com/office/drawing/2014/main" id="{5F311E00-EC06-452B-BB8C-833DC9D33430}"/>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71" name="Text Box 15">
          <a:extLst>
            <a:ext uri="{FF2B5EF4-FFF2-40B4-BE49-F238E27FC236}">
              <a16:creationId xmlns:a16="http://schemas.microsoft.com/office/drawing/2014/main" id="{EBB6F8EF-3BBD-4939-946D-6EFCC891A0C6}"/>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72" name="Text Box 15">
          <a:extLst>
            <a:ext uri="{FF2B5EF4-FFF2-40B4-BE49-F238E27FC236}">
              <a16:creationId xmlns:a16="http://schemas.microsoft.com/office/drawing/2014/main" id="{AEF61BD3-1FB2-4B81-A007-6941F49E129D}"/>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7871"/>
    <xdr:sp macro="" textlink="">
      <xdr:nvSpPr>
        <xdr:cNvPr id="6573" name="Text Box 15">
          <a:extLst>
            <a:ext uri="{FF2B5EF4-FFF2-40B4-BE49-F238E27FC236}">
              <a16:creationId xmlns:a16="http://schemas.microsoft.com/office/drawing/2014/main" id="{448B8A4C-411C-4A3A-B97A-9C4A6B3C63AF}"/>
            </a:ext>
          </a:extLst>
        </xdr:cNvPr>
        <xdr:cNvSpPr txBox="1">
          <a:spLocks noChangeArrowheads="1"/>
        </xdr:cNvSpPr>
      </xdr:nvSpPr>
      <xdr:spPr bwMode="auto">
        <a:xfrm>
          <a:off x="1933575" y="74190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4" name="Text Box 15">
          <a:extLst>
            <a:ext uri="{FF2B5EF4-FFF2-40B4-BE49-F238E27FC236}">
              <a16:creationId xmlns:a16="http://schemas.microsoft.com/office/drawing/2014/main" id="{CF7AC4D8-627F-4426-B1CC-0CBD035DC3F9}"/>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5" name="Text Box 15">
          <a:extLst>
            <a:ext uri="{FF2B5EF4-FFF2-40B4-BE49-F238E27FC236}">
              <a16:creationId xmlns:a16="http://schemas.microsoft.com/office/drawing/2014/main" id="{D7636BE6-3BE7-48A0-A0F2-D008F35B4BE1}"/>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6" name="Text Box 15">
          <a:extLst>
            <a:ext uri="{FF2B5EF4-FFF2-40B4-BE49-F238E27FC236}">
              <a16:creationId xmlns:a16="http://schemas.microsoft.com/office/drawing/2014/main" id="{F454B4A5-B829-4912-A808-14ED9F0584F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7" name="Text Box 15">
          <a:extLst>
            <a:ext uri="{FF2B5EF4-FFF2-40B4-BE49-F238E27FC236}">
              <a16:creationId xmlns:a16="http://schemas.microsoft.com/office/drawing/2014/main" id="{20929FAE-5306-4E47-80FE-2B831AE9ED06}"/>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8" name="Text Box 15">
          <a:extLst>
            <a:ext uri="{FF2B5EF4-FFF2-40B4-BE49-F238E27FC236}">
              <a16:creationId xmlns:a16="http://schemas.microsoft.com/office/drawing/2014/main" id="{83A7BFDE-FDEA-49AB-B330-861F97CA408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79" name="Text Box 15">
          <a:extLst>
            <a:ext uri="{FF2B5EF4-FFF2-40B4-BE49-F238E27FC236}">
              <a16:creationId xmlns:a16="http://schemas.microsoft.com/office/drawing/2014/main" id="{A60EEE5C-4E17-4B74-AC08-5EB58480B3BB}"/>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80" name="Text Box 15">
          <a:extLst>
            <a:ext uri="{FF2B5EF4-FFF2-40B4-BE49-F238E27FC236}">
              <a16:creationId xmlns:a16="http://schemas.microsoft.com/office/drawing/2014/main" id="{92F5DDDF-D687-4106-A17E-667152A7649F}"/>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352</xdr:row>
      <xdr:rowOff>0</xdr:rowOff>
    </xdr:from>
    <xdr:ext cx="95250" cy="295275"/>
    <xdr:sp macro="" textlink="">
      <xdr:nvSpPr>
        <xdr:cNvPr id="6581" name="Text Box 15">
          <a:extLst>
            <a:ext uri="{FF2B5EF4-FFF2-40B4-BE49-F238E27FC236}">
              <a16:creationId xmlns:a16="http://schemas.microsoft.com/office/drawing/2014/main" id="{44275507-24DC-440D-8F56-97BEA5FE5815}"/>
            </a:ext>
          </a:extLst>
        </xdr:cNvPr>
        <xdr:cNvSpPr txBox="1">
          <a:spLocks noChangeArrowheads="1"/>
        </xdr:cNvSpPr>
      </xdr:nvSpPr>
      <xdr:spPr bwMode="auto">
        <a:xfrm>
          <a:off x="1933575" y="74190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2" name="Text Box 15">
          <a:extLst>
            <a:ext uri="{FF2B5EF4-FFF2-40B4-BE49-F238E27FC236}">
              <a16:creationId xmlns:a16="http://schemas.microsoft.com/office/drawing/2014/main" id="{F2697846-C295-4F64-A2B3-7EB199E0A7D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3" name="Text Box 15">
          <a:extLst>
            <a:ext uri="{FF2B5EF4-FFF2-40B4-BE49-F238E27FC236}">
              <a16:creationId xmlns:a16="http://schemas.microsoft.com/office/drawing/2014/main" id="{C8EA463B-5EE7-4AE3-86A4-03CC7F129B3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4" name="Text Box 15">
          <a:extLst>
            <a:ext uri="{FF2B5EF4-FFF2-40B4-BE49-F238E27FC236}">
              <a16:creationId xmlns:a16="http://schemas.microsoft.com/office/drawing/2014/main" id="{B99F135D-E5A9-4F97-9E28-D2939FB7B46F}"/>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5" name="Text Box 15">
          <a:extLst>
            <a:ext uri="{FF2B5EF4-FFF2-40B4-BE49-F238E27FC236}">
              <a16:creationId xmlns:a16="http://schemas.microsoft.com/office/drawing/2014/main" id="{872C0F34-6CD4-4955-8F07-8C42C91DC4B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6" name="Text Box 15">
          <a:extLst>
            <a:ext uri="{FF2B5EF4-FFF2-40B4-BE49-F238E27FC236}">
              <a16:creationId xmlns:a16="http://schemas.microsoft.com/office/drawing/2014/main" id="{4F97713D-3C0C-4C5B-B190-E75892D609A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7" name="Text Box 15">
          <a:extLst>
            <a:ext uri="{FF2B5EF4-FFF2-40B4-BE49-F238E27FC236}">
              <a16:creationId xmlns:a16="http://schemas.microsoft.com/office/drawing/2014/main" id="{78D77602-D319-45B0-A2A7-08D284E2C73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8" name="Text Box 15">
          <a:extLst>
            <a:ext uri="{FF2B5EF4-FFF2-40B4-BE49-F238E27FC236}">
              <a16:creationId xmlns:a16="http://schemas.microsoft.com/office/drawing/2014/main" id="{6E05D4B4-AECB-443E-B7A9-E57A94CB400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589" name="Text Box 15">
          <a:extLst>
            <a:ext uri="{FF2B5EF4-FFF2-40B4-BE49-F238E27FC236}">
              <a16:creationId xmlns:a16="http://schemas.microsoft.com/office/drawing/2014/main" id="{55B62DF6-073A-49AE-8FB7-59CED52B3152}"/>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0" name="Text Box 15">
          <a:extLst>
            <a:ext uri="{FF2B5EF4-FFF2-40B4-BE49-F238E27FC236}">
              <a16:creationId xmlns:a16="http://schemas.microsoft.com/office/drawing/2014/main" id="{DC40875C-7846-4D2A-BBE0-97765F7EFA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1" name="Text Box 15">
          <a:extLst>
            <a:ext uri="{FF2B5EF4-FFF2-40B4-BE49-F238E27FC236}">
              <a16:creationId xmlns:a16="http://schemas.microsoft.com/office/drawing/2014/main" id="{89C63BD8-283E-419E-B693-6228ECAC1836}"/>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2" name="Text Box 15">
          <a:extLst>
            <a:ext uri="{FF2B5EF4-FFF2-40B4-BE49-F238E27FC236}">
              <a16:creationId xmlns:a16="http://schemas.microsoft.com/office/drawing/2014/main" id="{A073E0CC-1F40-4BAB-8450-1B85695EC6FB}"/>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3" name="Text Box 15">
          <a:extLst>
            <a:ext uri="{FF2B5EF4-FFF2-40B4-BE49-F238E27FC236}">
              <a16:creationId xmlns:a16="http://schemas.microsoft.com/office/drawing/2014/main" id="{FA078203-F014-48BB-9159-8B5C026E4F1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4" name="Text Box 15">
          <a:extLst>
            <a:ext uri="{FF2B5EF4-FFF2-40B4-BE49-F238E27FC236}">
              <a16:creationId xmlns:a16="http://schemas.microsoft.com/office/drawing/2014/main" id="{8121721B-AE3D-42FD-8D88-B67579CFD5F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5" name="Text Box 15">
          <a:extLst>
            <a:ext uri="{FF2B5EF4-FFF2-40B4-BE49-F238E27FC236}">
              <a16:creationId xmlns:a16="http://schemas.microsoft.com/office/drawing/2014/main" id="{7B4DBF97-0156-4DC1-BDD7-D68E8E945EB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6" name="Text Box 15">
          <a:extLst>
            <a:ext uri="{FF2B5EF4-FFF2-40B4-BE49-F238E27FC236}">
              <a16:creationId xmlns:a16="http://schemas.microsoft.com/office/drawing/2014/main" id="{643E1477-89A5-48B5-81E1-DB94B0073098}"/>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597" name="Text Box 15">
          <a:extLst>
            <a:ext uri="{FF2B5EF4-FFF2-40B4-BE49-F238E27FC236}">
              <a16:creationId xmlns:a16="http://schemas.microsoft.com/office/drawing/2014/main" id="{29F4CCB2-5A0A-4143-B66D-790FC38D0F5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98" name="Text Box 15">
          <a:extLst>
            <a:ext uri="{FF2B5EF4-FFF2-40B4-BE49-F238E27FC236}">
              <a16:creationId xmlns:a16="http://schemas.microsoft.com/office/drawing/2014/main" id="{7A1DE3DF-DDF3-4D3F-B086-9766A7F42AB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599" name="Text Box 15">
          <a:extLst>
            <a:ext uri="{FF2B5EF4-FFF2-40B4-BE49-F238E27FC236}">
              <a16:creationId xmlns:a16="http://schemas.microsoft.com/office/drawing/2014/main" id="{8B2A16E8-2BA5-466D-B295-954878B0EE1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0" name="Text Box 15">
          <a:extLst>
            <a:ext uri="{FF2B5EF4-FFF2-40B4-BE49-F238E27FC236}">
              <a16:creationId xmlns:a16="http://schemas.microsoft.com/office/drawing/2014/main" id="{D250AD80-7F31-4AF8-9126-4C2AC898F45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1" name="Text Box 15">
          <a:extLst>
            <a:ext uri="{FF2B5EF4-FFF2-40B4-BE49-F238E27FC236}">
              <a16:creationId xmlns:a16="http://schemas.microsoft.com/office/drawing/2014/main" id="{64C0F666-2DC6-47AF-B80F-218E46789C7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2" name="Text Box 15">
          <a:extLst>
            <a:ext uri="{FF2B5EF4-FFF2-40B4-BE49-F238E27FC236}">
              <a16:creationId xmlns:a16="http://schemas.microsoft.com/office/drawing/2014/main" id="{DDB22E5C-720C-4DCD-89EA-3CB2C8015A4B}"/>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3" name="Text Box 15">
          <a:extLst>
            <a:ext uri="{FF2B5EF4-FFF2-40B4-BE49-F238E27FC236}">
              <a16:creationId xmlns:a16="http://schemas.microsoft.com/office/drawing/2014/main" id="{5E3F7CB2-6F0C-4072-8FB4-E784AD3BAD4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4" name="Text Box 15">
          <a:extLst>
            <a:ext uri="{FF2B5EF4-FFF2-40B4-BE49-F238E27FC236}">
              <a16:creationId xmlns:a16="http://schemas.microsoft.com/office/drawing/2014/main" id="{C2160B59-04F2-4CD6-B4BE-D73297BFD13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05" name="Text Box 15">
          <a:extLst>
            <a:ext uri="{FF2B5EF4-FFF2-40B4-BE49-F238E27FC236}">
              <a16:creationId xmlns:a16="http://schemas.microsoft.com/office/drawing/2014/main" id="{A60507D9-9310-4EFA-A86D-7F65EE21089C}"/>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06" name="Text Box 15">
          <a:extLst>
            <a:ext uri="{FF2B5EF4-FFF2-40B4-BE49-F238E27FC236}">
              <a16:creationId xmlns:a16="http://schemas.microsoft.com/office/drawing/2014/main" id="{9D587053-C41A-43B7-91BC-3B512D282A8F}"/>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07" name="Text Box 15">
          <a:extLst>
            <a:ext uri="{FF2B5EF4-FFF2-40B4-BE49-F238E27FC236}">
              <a16:creationId xmlns:a16="http://schemas.microsoft.com/office/drawing/2014/main" id="{02AB224F-062A-464C-9C14-7C2CD1B1DCD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08" name="Text Box 15">
          <a:extLst>
            <a:ext uri="{FF2B5EF4-FFF2-40B4-BE49-F238E27FC236}">
              <a16:creationId xmlns:a16="http://schemas.microsoft.com/office/drawing/2014/main" id="{4903A43B-4184-4D5A-ACFC-C83ECDFE109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09" name="Text Box 15">
          <a:extLst>
            <a:ext uri="{FF2B5EF4-FFF2-40B4-BE49-F238E27FC236}">
              <a16:creationId xmlns:a16="http://schemas.microsoft.com/office/drawing/2014/main" id="{305E4F24-3319-4111-ACFC-A184E661EFA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10" name="Text Box 15">
          <a:extLst>
            <a:ext uri="{FF2B5EF4-FFF2-40B4-BE49-F238E27FC236}">
              <a16:creationId xmlns:a16="http://schemas.microsoft.com/office/drawing/2014/main" id="{655BA4A8-1887-4CA0-B630-AA1E74C9F5D7}"/>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11" name="Text Box 15">
          <a:extLst>
            <a:ext uri="{FF2B5EF4-FFF2-40B4-BE49-F238E27FC236}">
              <a16:creationId xmlns:a16="http://schemas.microsoft.com/office/drawing/2014/main" id="{503CB550-E339-440C-BC82-02DC331E3D64}"/>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12" name="Text Box 15">
          <a:extLst>
            <a:ext uri="{FF2B5EF4-FFF2-40B4-BE49-F238E27FC236}">
              <a16:creationId xmlns:a16="http://schemas.microsoft.com/office/drawing/2014/main" id="{402E08A3-EC75-4FF1-B0A7-5098541E31A5}"/>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13" name="Text Box 15">
          <a:extLst>
            <a:ext uri="{FF2B5EF4-FFF2-40B4-BE49-F238E27FC236}">
              <a16:creationId xmlns:a16="http://schemas.microsoft.com/office/drawing/2014/main" id="{4B85DFB7-1032-4F6E-A655-6033D7D03E1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4" name="Text Box 15">
          <a:extLst>
            <a:ext uri="{FF2B5EF4-FFF2-40B4-BE49-F238E27FC236}">
              <a16:creationId xmlns:a16="http://schemas.microsoft.com/office/drawing/2014/main" id="{3AD24EB7-47DA-4795-BA5F-89A2CA6F582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5" name="Text Box 15">
          <a:extLst>
            <a:ext uri="{FF2B5EF4-FFF2-40B4-BE49-F238E27FC236}">
              <a16:creationId xmlns:a16="http://schemas.microsoft.com/office/drawing/2014/main" id="{0A66EF9F-39C0-4C04-B047-C961BC3615F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6" name="Text Box 15">
          <a:extLst>
            <a:ext uri="{FF2B5EF4-FFF2-40B4-BE49-F238E27FC236}">
              <a16:creationId xmlns:a16="http://schemas.microsoft.com/office/drawing/2014/main" id="{AAD91E4A-7217-4403-A519-B01747356A3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7" name="Text Box 15">
          <a:extLst>
            <a:ext uri="{FF2B5EF4-FFF2-40B4-BE49-F238E27FC236}">
              <a16:creationId xmlns:a16="http://schemas.microsoft.com/office/drawing/2014/main" id="{C0A48F51-095E-45BA-AAB2-0065E890618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8" name="Text Box 15">
          <a:extLst>
            <a:ext uri="{FF2B5EF4-FFF2-40B4-BE49-F238E27FC236}">
              <a16:creationId xmlns:a16="http://schemas.microsoft.com/office/drawing/2014/main" id="{876DD077-707E-43D0-BBFA-6BDE9A87531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19" name="Text Box 15">
          <a:extLst>
            <a:ext uri="{FF2B5EF4-FFF2-40B4-BE49-F238E27FC236}">
              <a16:creationId xmlns:a16="http://schemas.microsoft.com/office/drawing/2014/main" id="{1ED87F06-BA3C-4E22-9961-AAF0965EE2E3}"/>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20" name="Text Box 15">
          <a:extLst>
            <a:ext uri="{FF2B5EF4-FFF2-40B4-BE49-F238E27FC236}">
              <a16:creationId xmlns:a16="http://schemas.microsoft.com/office/drawing/2014/main" id="{3FF46E3F-31A4-409C-9F74-26C7F4EC731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21" name="Text Box 15">
          <a:extLst>
            <a:ext uri="{FF2B5EF4-FFF2-40B4-BE49-F238E27FC236}">
              <a16:creationId xmlns:a16="http://schemas.microsoft.com/office/drawing/2014/main" id="{BAB45264-B116-4B05-9E4D-8D2F5516FA2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2" name="Text Box 15">
          <a:extLst>
            <a:ext uri="{FF2B5EF4-FFF2-40B4-BE49-F238E27FC236}">
              <a16:creationId xmlns:a16="http://schemas.microsoft.com/office/drawing/2014/main" id="{02A53109-0F05-4542-8231-359A73A293F1}"/>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3" name="Text Box 15">
          <a:extLst>
            <a:ext uri="{FF2B5EF4-FFF2-40B4-BE49-F238E27FC236}">
              <a16:creationId xmlns:a16="http://schemas.microsoft.com/office/drawing/2014/main" id="{CF376C3B-1D3E-44BE-ACC5-E72E6FDED4F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4" name="Text Box 15">
          <a:extLst>
            <a:ext uri="{FF2B5EF4-FFF2-40B4-BE49-F238E27FC236}">
              <a16:creationId xmlns:a16="http://schemas.microsoft.com/office/drawing/2014/main" id="{613A7A2B-F614-423E-9070-B07A30EAC94E}"/>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5" name="Text Box 15">
          <a:extLst>
            <a:ext uri="{FF2B5EF4-FFF2-40B4-BE49-F238E27FC236}">
              <a16:creationId xmlns:a16="http://schemas.microsoft.com/office/drawing/2014/main" id="{B4099FE2-FC2B-4C7D-8E9A-7A904A64FCA2}"/>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6" name="Text Box 15">
          <a:extLst>
            <a:ext uri="{FF2B5EF4-FFF2-40B4-BE49-F238E27FC236}">
              <a16:creationId xmlns:a16="http://schemas.microsoft.com/office/drawing/2014/main" id="{0977A42C-5BE0-4392-AEAB-1F51E587B305}"/>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7" name="Text Box 15">
          <a:extLst>
            <a:ext uri="{FF2B5EF4-FFF2-40B4-BE49-F238E27FC236}">
              <a16:creationId xmlns:a16="http://schemas.microsoft.com/office/drawing/2014/main" id="{85738CD3-7CF6-4CAB-B66D-ED01E917EBE9}"/>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8" name="Text Box 15">
          <a:extLst>
            <a:ext uri="{FF2B5EF4-FFF2-40B4-BE49-F238E27FC236}">
              <a16:creationId xmlns:a16="http://schemas.microsoft.com/office/drawing/2014/main" id="{40A834DB-5B77-414F-87EE-72E7F02C3A8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29" name="Text Box 15">
          <a:extLst>
            <a:ext uri="{FF2B5EF4-FFF2-40B4-BE49-F238E27FC236}">
              <a16:creationId xmlns:a16="http://schemas.microsoft.com/office/drawing/2014/main" id="{B3DB7B76-07EC-4BBE-99E8-24C78F37FA6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0" name="Text Box 15">
          <a:extLst>
            <a:ext uri="{FF2B5EF4-FFF2-40B4-BE49-F238E27FC236}">
              <a16:creationId xmlns:a16="http://schemas.microsoft.com/office/drawing/2014/main" id="{197A22A5-A4C2-48D7-819D-41F558408FA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1" name="Text Box 15">
          <a:extLst>
            <a:ext uri="{FF2B5EF4-FFF2-40B4-BE49-F238E27FC236}">
              <a16:creationId xmlns:a16="http://schemas.microsoft.com/office/drawing/2014/main" id="{1DD9F141-D570-46E7-A8A3-B6B3781BBD3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2" name="Text Box 15">
          <a:extLst>
            <a:ext uri="{FF2B5EF4-FFF2-40B4-BE49-F238E27FC236}">
              <a16:creationId xmlns:a16="http://schemas.microsoft.com/office/drawing/2014/main" id="{2C97BF0B-118D-442D-94BD-BE36A2ED9D7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3" name="Text Box 15">
          <a:extLst>
            <a:ext uri="{FF2B5EF4-FFF2-40B4-BE49-F238E27FC236}">
              <a16:creationId xmlns:a16="http://schemas.microsoft.com/office/drawing/2014/main" id="{C445D4F6-7051-4017-8651-B2B99E25996F}"/>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4" name="Text Box 15">
          <a:extLst>
            <a:ext uri="{FF2B5EF4-FFF2-40B4-BE49-F238E27FC236}">
              <a16:creationId xmlns:a16="http://schemas.microsoft.com/office/drawing/2014/main" id="{6517428F-043A-412B-B3B4-5EA59CE0A0A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5" name="Text Box 15">
          <a:extLst>
            <a:ext uri="{FF2B5EF4-FFF2-40B4-BE49-F238E27FC236}">
              <a16:creationId xmlns:a16="http://schemas.microsoft.com/office/drawing/2014/main" id="{3DEA7130-D2CB-4A92-B7F2-6295116D97C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6" name="Text Box 15">
          <a:extLst>
            <a:ext uri="{FF2B5EF4-FFF2-40B4-BE49-F238E27FC236}">
              <a16:creationId xmlns:a16="http://schemas.microsoft.com/office/drawing/2014/main" id="{C8128637-34AF-4BE6-BB49-AE97C4431BD0}"/>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37" name="Text Box 15">
          <a:extLst>
            <a:ext uri="{FF2B5EF4-FFF2-40B4-BE49-F238E27FC236}">
              <a16:creationId xmlns:a16="http://schemas.microsoft.com/office/drawing/2014/main" id="{1488F4F1-78FC-4063-A6F4-8B410020604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38" name="Text Box 15">
          <a:extLst>
            <a:ext uri="{FF2B5EF4-FFF2-40B4-BE49-F238E27FC236}">
              <a16:creationId xmlns:a16="http://schemas.microsoft.com/office/drawing/2014/main" id="{F700AC0B-7A36-40CD-B430-ECBB5D5533A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39" name="Text Box 15">
          <a:extLst>
            <a:ext uri="{FF2B5EF4-FFF2-40B4-BE49-F238E27FC236}">
              <a16:creationId xmlns:a16="http://schemas.microsoft.com/office/drawing/2014/main" id="{E66044F9-A3F8-414E-88AC-32AFCD1BF24E}"/>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0" name="Text Box 15">
          <a:extLst>
            <a:ext uri="{FF2B5EF4-FFF2-40B4-BE49-F238E27FC236}">
              <a16:creationId xmlns:a16="http://schemas.microsoft.com/office/drawing/2014/main" id="{422655F5-A56A-461F-BDA0-BEE688FBE53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1" name="Text Box 15">
          <a:extLst>
            <a:ext uri="{FF2B5EF4-FFF2-40B4-BE49-F238E27FC236}">
              <a16:creationId xmlns:a16="http://schemas.microsoft.com/office/drawing/2014/main" id="{2AA47AC7-E501-455B-B5D4-D506748CD04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2" name="Text Box 15">
          <a:extLst>
            <a:ext uri="{FF2B5EF4-FFF2-40B4-BE49-F238E27FC236}">
              <a16:creationId xmlns:a16="http://schemas.microsoft.com/office/drawing/2014/main" id="{BCF10B44-837B-4105-8D23-6C53A91E4E1C}"/>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3" name="Text Box 15">
          <a:extLst>
            <a:ext uri="{FF2B5EF4-FFF2-40B4-BE49-F238E27FC236}">
              <a16:creationId xmlns:a16="http://schemas.microsoft.com/office/drawing/2014/main" id="{2568C742-1816-4AE7-99CE-CFFE7615241B}"/>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4" name="Text Box 15">
          <a:extLst>
            <a:ext uri="{FF2B5EF4-FFF2-40B4-BE49-F238E27FC236}">
              <a16:creationId xmlns:a16="http://schemas.microsoft.com/office/drawing/2014/main" id="{86252230-D18C-401E-8B93-FEB92606DA2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45" name="Text Box 15">
          <a:extLst>
            <a:ext uri="{FF2B5EF4-FFF2-40B4-BE49-F238E27FC236}">
              <a16:creationId xmlns:a16="http://schemas.microsoft.com/office/drawing/2014/main" id="{DA20D3AC-E63E-4581-9AF6-AF52E3FA85A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46" name="Text Box 15">
          <a:extLst>
            <a:ext uri="{FF2B5EF4-FFF2-40B4-BE49-F238E27FC236}">
              <a16:creationId xmlns:a16="http://schemas.microsoft.com/office/drawing/2014/main" id="{355C6657-5F23-4B79-BE53-9B9FBF7914EC}"/>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47" name="Text Box 15">
          <a:extLst>
            <a:ext uri="{FF2B5EF4-FFF2-40B4-BE49-F238E27FC236}">
              <a16:creationId xmlns:a16="http://schemas.microsoft.com/office/drawing/2014/main" id="{D607E8F0-4874-407F-A1F1-973BF3BCCA5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48" name="Text Box 15">
          <a:extLst>
            <a:ext uri="{FF2B5EF4-FFF2-40B4-BE49-F238E27FC236}">
              <a16:creationId xmlns:a16="http://schemas.microsoft.com/office/drawing/2014/main" id="{6BDDBC2E-67EB-41C9-90D6-61D76908E4DE}"/>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49" name="Text Box 15">
          <a:extLst>
            <a:ext uri="{FF2B5EF4-FFF2-40B4-BE49-F238E27FC236}">
              <a16:creationId xmlns:a16="http://schemas.microsoft.com/office/drawing/2014/main" id="{874886F6-460A-42E7-9CC9-646FD5423AB6}"/>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50" name="Text Box 15">
          <a:extLst>
            <a:ext uri="{FF2B5EF4-FFF2-40B4-BE49-F238E27FC236}">
              <a16:creationId xmlns:a16="http://schemas.microsoft.com/office/drawing/2014/main" id="{EAD7E8DB-9A32-49C4-A58D-56E2F4958794}"/>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51" name="Text Box 15">
          <a:extLst>
            <a:ext uri="{FF2B5EF4-FFF2-40B4-BE49-F238E27FC236}">
              <a16:creationId xmlns:a16="http://schemas.microsoft.com/office/drawing/2014/main" id="{3374B460-3E64-41BC-94F3-5B365826538B}"/>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52" name="Text Box 15">
          <a:extLst>
            <a:ext uri="{FF2B5EF4-FFF2-40B4-BE49-F238E27FC236}">
              <a16:creationId xmlns:a16="http://schemas.microsoft.com/office/drawing/2014/main" id="{86BD968E-1546-47C0-B781-5730C9519A0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53" name="Text Box 15">
          <a:extLst>
            <a:ext uri="{FF2B5EF4-FFF2-40B4-BE49-F238E27FC236}">
              <a16:creationId xmlns:a16="http://schemas.microsoft.com/office/drawing/2014/main" id="{57C65C4B-9D3C-4700-80AB-AD3258B9034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4" name="Text Box 15">
          <a:extLst>
            <a:ext uri="{FF2B5EF4-FFF2-40B4-BE49-F238E27FC236}">
              <a16:creationId xmlns:a16="http://schemas.microsoft.com/office/drawing/2014/main" id="{64FCFA34-C98D-44D3-8522-962A36FDD77D}"/>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5" name="Text Box 15">
          <a:extLst>
            <a:ext uri="{FF2B5EF4-FFF2-40B4-BE49-F238E27FC236}">
              <a16:creationId xmlns:a16="http://schemas.microsoft.com/office/drawing/2014/main" id="{1B9BFF33-D272-4006-8D07-26CB54AC48F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6" name="Text Box 15">
          <a:extLst>
            <a:ext uri="{FF2B5EF4-FFF2-40B4-BE49-F238E27FC236}">
              <a16:creationId xmlns:a16="http://schemas.microsoft.com/office/drawing/2014/main" id="{2AC98E02-5CC8-4E85-9E2B-DABD98E1C76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7" name="Text Box 15">
          <a:extLst>
            <a:ext uri="{FF2B5EF4-FFF2-40B4-BE49-F238E27FC236}">
              <a16:creationId xmlns:a16="http://schemas.microsoft.com/office/drawing/2014/main" id="{B0595070-8598-4C76-BD58-40630C000507}"/>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8" name="Text Box 15">
          <a:extLst>
            <a:ext uri="{FF2B5EF4-FFF2-40B4-BE49-F238E27FC236}">
              <a16:creationId xmlns:a16="http://schemas.microsoft.com/office/drawing/2014/main" id="{8644BB40-D175-4C09-A085-1584166CF13F}"/>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59" name="Text Box 15">
          <a:extLst>
            <a:ext uri="{FF2B5EF4-FFF2-40B4-BE49-F238E27FC236}">
              <a16:creationId xmlns:a16="http://schemas.microsoft.com/office/drawing/2014/main" id="{AD014131-BA59-4DD6-88DE-D31E0EB0AAB3}"/>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60" name="Text Box 15">
          <a:extLst>
            <a:ext uri="{FF2B5EF4-FFF2-40B4-BE49-F238E27FC236}">
              <a16:creationId xmlns:a16="http://schemas.microsoft.com/office/drawing/2014/main" id="{D42827D7-899F-4158-97EA-66E9E9AB87A4}"/>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5275"/>
    <xdr:sp macro="" textlink="">
      <xdr:nvSpPr>
        <xdr:cNvPr id="6661" name="Text Box 15">
          <a:extLst>
            <a:ext uri="{FF2B5EF4-FFF2-40B4-BE49-F238E27FC236}">
              <a16:creationId xmlns:a16="http://schemas.microsoft.com/office/drawing/2014/main" id="{6E83F1CB-7994-4217-B18C-02A0E996F1CA}"/>
            </a:ext>
          </a:extLst>
        </xdr:cNvPr>
        <xdr:cNvSpPr txBox="1">
          <a:spLocks noChangeArrowheads="1"/>
        </xdr:cNvSpPr>
      </xdr:nvSpPr>
      <xdr:spPr bwMode="auto">
        <a:xfrm>
          <a:off x="1933575" y="7363777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2" name="Text Box 15">
          <a:extLst>
            <a:ext uri="{FF2B5EF4-FFF2-40B4-BE49-F238E27FC236}">
              <a16:creationId xmlns:a16="http://schemas.microsoft.com/office/drawing/2014/main" id="{1571CD38-3E2A-486A-8B04-485795F2545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3" name="Text Box 15">
          <a:extLst>
            <a:ext uri="{FF2B5EF4-FFF2-40B4-BE49-F238E27FC236}">
              <a16:creationId xmlns:a16="http://schemas.microsoft.com/office/drawing/2014/main" id="{32D05DB8-2F9A-43C3-B749-FBFA69F7F6D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4" name="Text Box 15">
          <a:extLst>
            <a:ext uri="{FF2B5EF4-FFF2-40B4-BE49-F238E27FC236}">
              <a16:creationId xmlns:a16="http://schemas.microsoft.com/office/drawing/2014/main" id="{8378BEAA-D03A-47B9-A715-A5CBE64EB61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5" name="Text Box 15">
          <a:extLst>
            <a:ext uri="{FF2B5EF4-FFF2-40B4-BE49-F238E27FC236}">
              <a16:creationId xmlns:a16="http://schemas.microsoft.com/office/drawing/2014/main" id="{4E32BECA-A683-49F5-ACC6-613F416C2324}"/>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6" name="Text Box 15">
          <a:extLst>
            <a:ext uri="{FF2B5EF4-FFF2-40B4-BE49-F238E27FC236}">
              <a16:creationId xmlns:a16="http://schemas.microsoft.com/office/drawing/2014/main" id="{813BCDA2-BD18-45A2-8FEE-5263E7C8EAB6}"/>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7" name="Text Box 15">
          <a:extLst>
            <a:ext uri="{FF2B5EF4-FFF2-40B4-BE49-F238E27FC236}">
              <a16:creationId xmlns:a16="http://schemas.microsoft.com/office/drawing/2014/main" id="{5136E5C6-536D-44E8-83FB-3EBB60145C6D}"/>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8" name="Text Box 15">
          <a:extLst>
            <a:ext uri="{FF2B5EF4-FFF2-40B4-BE49-F238E27FC236}">
              <a16:creationId xmlns:a16="http://schemas.microsoft.com/office/drawing/2014/main" id="{F6527B43-3A8A-4992-8BD7-BBAB5DBEF072}"/>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69" name="Text Box 15">
          <a:extLst>
            <a:ext uri="{FF2B5EF4-FFF2-40B4-BE49-F238E27FC236}">
              <a16:creationId xmlns:a16="http://schemas.microsoft.com/office/drawing/2014/main" id="{68C6482D-E7B8-4CF6-94DF-7954839D2FE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0" name="Text Box 15">
          <a:extLst>
            <a:ext uri="{FF2B5EF4-FFF2-40B4-BE49-F238E27FC236}">
              <a16:creationId xmlns:a16="http://schemas.microsoft.com/office/drawing/2014/main" id="{4AF9E4FC-27E2-4716-AF63-88C34DCFEFC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1" name="Text Box 15">
          <a:extLst>
            <a:ext uri="{FF2B5EF4-FFF2-40B4-BE49-F238E27FC236}">
              <a16:creationId xmlns:a16="http://schemas.microsoft.com/office/drawing/2014/main" id="{9D73C779-3926-4F28-BCFE-4ECA4134655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2" name="Text Box 15">
          <a:extLst>
            <a:ext uri="{FF2B5EF4-FFF2-40B4-BE49-F238E27FC236}">
              <a16:creationId xmlns:a16="http://schemas.microsoft.com/office/drawing/2014/main" id="{B5C4D39E-83CE-4EAC-99D4-5E93E3518CA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3" name="Text Box 15">
          <a:extLst>
            <a:ext uri="{FF2B5EF4-FFF2-40B4-BE49-F238E27FC236}">
              <a16:creationId xmlns:a16="http://schemas.microsoft.com/office/drawing/2014/main" id="{0CCAAC4C-B37A-4323-85D6-03448526A7A2}"/>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4" name="Text Box 15">
          <a:extLst>
            <a:ext uri="{FF2B5EF4-FFF2-40B4-BE49-F238E27FC236}">
              <a16:creationId xmlns:a16="http://schemas.microsoft.com/office/drawing/2014/main" id="{A2913F27-A748-481C-BE2F-D207FC032CC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5" name="Text Box 15">
          <a:extLst>
            <a:ext uri="{FF2B5EF4-FFF2-40B4-BE49-F238E27FC236}">
              <a16:creationId xmlns:a16="http://schemas.microsoft.com/office/drawing/2014/main" id="{AF7FAA88-5E02-4B39-8CCD-0C2BD5F8FF6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6" name="Text Box 15">
          <a:extLst>
            <a:ext uri="{FF2B5EF4-FFF2-40B4-BE49-F238E27FC236}">
              <a16:creationId xmlns:a16="http://schemas.microsoft.com/office/drawing/2014/main" id="{FE5642A1-0F76-4DF0-8655-84E119111CD3}"/>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77" name="Text Box 15">
          <a:extLst>
            <a:ext uri="{FF2B5EF4-FFF2-40B4-BE49-F238E27FC236}">
              <a16:creationId xmlns:a16="http://schemas.microsoft.com/office/drawing/2014/main" id="{D2989D17-AF78-4D62-A0FE-937B63A0F21D}"/>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78" name="Text Box 15">
          <a:extLst>
            <a:ext uri="{FF2B5EF4-FFF2-40B4-BE49-F238E27FC236}">
              <a16:creationId xmlns:a16="http://schemas.microsoft.com/office/drawing/2014/main" id="{CC949AA1-3B45-4795-9F82-F7B718B2293D}"/>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79" name="Text Box 15">
          <a:extLst>
            <a:ext uri="{FF2B5EF4-FFF2-40B4-BE49-F238E27FC236}">
              <a16:creationId xmlns:a16="http://schemas.microsoft.com/office/drawing/2014/main" id="{0148D953-35DE-44F2-A280-5BF5CF2DE32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0" name="Text Box 15">
          <a:extLst>
            <a:ext uri="{FF2B5EF4-FFF2-40B4-BE49-F238E27FC236}">
              <a16:creationId xmlns:a16="http://schemas.microsoft.com/office/drawing/2014/main" id="{F127FB45-E1B8-4CD9-B2EB-EA75B8990509}"/>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1" name="Text Box 15">
          <a:extLst>
            <a:ext uri="{FF2B5EF4-FFF2-40B4-BE49-F238E27FC236}">
              <a16:creationId xmlns:a16="http://schemas.microsoft.com/office/drawing/2014/main" id="{1215FF24-7CE2-4C4B-B33D-CB553BE31441}"/>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2" name="Text Box 15">
          <a:extLst>
            <a:ext uri="{FF2B5EF4-FFF2-40B4-BE49-F238E27FC236}">
              <a16:creationId xmlns:a16="http://schemas.microsoft.com/office/drawing/2014/main" id="{42C5E725-736A-4106-84AE-83E7293CD3EA}"/>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3" name="Text Box 15">
          <a:extLst>
            <a:ext uri="{FF2B5EF4-FFF2-40B4-BE49-F238E27FC236}">
              <a16:creationId xmlns:a16="http://schemas.microsoft.com/office/drawing/2014/main" id="{C897578C-A960-40D1-9CF4-1498B9C57AF7}"/>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350</xdr:row>
      <xdr:rowOff>0</xdr:rowOff>
    </xdr:from>
    <xdr:ext cx="95250" cy="297871"/>
    <xdr:sp macro="" textlink="">
      <xdr:nvSpPr>
        <xdr:cNvPr id="6684" name="Text Box 15">
          <a:extLst>
            <a:ext uri="{FF2B5EF4-FFF2-40B4-BE49-F238E27FC236}">
              <a16:creationId xmlns:a16="http://schemas.microsoft.com/office/drawing/2014/main" id="{BEDA14DC-2002-483E-A50B-D06E67CA2528}"/>
            </a:ext>
          </a:extLst>
        </xdr:cNvPr>
        <xdr:cNvSpPr txBox="1">
          <a:spLocks noChangeArrowheads="1"/>
        </xdr:cNvSpPr>
      </xdr:nvSpPr>
      <xdr:spPr bwMode="auto">
        <a:xfrm>
          <a:off x="1933575" y="7363777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5" name="Text Box 15">
          <a:extLst>
            <a:ext uri="{FF2B5EF4-FFF2-40B4-BE49-F238E27FC236}">
              <a16:creationId xmlns:a16="http://schemas.microsoft.com/office/drawing/2014/main" id="{307DCA77-A080-40D8-9776-879570986FCE}"/>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6" name="Text Box 15">
          <a:extLst>
            <a:ext uri="{FF2B5EF4-FFF2-40B4-BE49-F238E27FC236}">
              <a16:creationId xmlns:a16="http://schemas.microsoft.com/office/drawing/2014/main" id="{500BBD3A-FEAD-4314-895E-F217BF151C1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7" name="Text Box 15">
          <a:extLst>
            <a:ext uri="{FF2B5EF4-FFF2-40B4-BE49-F238E27FC236}">
              <a16:creationId xmlns:a16="http://schemas.microsoft.com/office/drawing/2014/main" id="{7B3FD049-27C5-4EAD-8BB7-38AA53BDFA4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8" name="Text Box 15">
          <a:extLst>
            <a:ext uri="{FF2B5EF4-FFF2-40B4-BE49-F238E27FC236}">
              <a16:creationId xmlns:a16="http://schemas.microsoft.com/office/drawing/2014/main" id="{46CBF6D9-85B3-40EC-9944-145784F84957}"/>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89" name="Text Box 15">
          <a:extLst>
            <a:ext uri="{FF2B5EF4-FFF2-40B4-BE49-F238E27FC236}">
              <a16:creationId xmlns:a16="http://schemas.microsoft.com/office/drawing/2014/main" id="{89FCAE4F-95AF-40FD-B5F0-D1525A5699E3}"/>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90" name="Text Box 15">
          <a:extLst>
            <a:ext uri="{FF2B5EF4-FFF2-40B4-BE49-F238E27FC236}">
              <a16:creationId xmlns:a16="http://schemas.microsoft.com/office/drawing/2014/main" id="{B454E602-BA87-4CAC-885E-4370ADBCAEA8}"/>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91" name="Text Box 15">
          <a:extLst>
            <a:ext uri="{FF2B5EF4-FFF2-40B4-BE49-F238E27FC236}">
              <a16:creationId xmlns:a16="http://schemas.microsoft.com/office/drawing/2014/main" id="{D38484BF-BE2F-4C67-81C7-D02FB33E58D1}"/>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7871"/>
    <xdr:sp macro="" textlink="">
      <xdr:nvSpPr>
        <xdr:cNvPr id="6692" name="Text Box 15">
          <a:extLst>
            <a:ext uri="{FF2B5EF4-FFF2-40B4-BE49-F238E27FC236}">
              <a16:creationId xmlns:a16="http://schemas.microsoft.com/office/drawing/2014/main" id="{47C5FEE1-93AF-4D29-B201-477FE01DB0BA}"/>
            </a:ext>
          </a:extLst>
        </xdr:cNvPr>
        <xdr:cNvSpPr txBox="1">
          <a:spLocks noChangeArrowheads="1"/>
        </xdr:cNvSpPr>
      </xdr:nvSpPr>
      <xdr:spPr bwMode="auto">
        <a:xfrm>
          <a:off x="1933575" y="73809225"/>
          <a:ext cx="95250" cy="297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3" name="Text Box 15">
          <a:extLst>
            <a:ext uri="{FF2B5EF4-FFF2-40B4-BE49-F238E27FC236}">
              <a16:creationId xmlns:a16="http://schemas.microsoft.com/office/drawing/2014/main" id="{04B09305-A00B-40FC-9BA6-CFF716555966}"/>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4" name="Text Box 15">
          <a:extLst>
            <a:ext uri="{FF2B5EF4-FFF2-40B4-BE49-F238E27FC236}">
              <a16:creationId xmlns:a16="http://schemas.microsoft.com/office/drawing/2014/main" id="{4C53A2A6-BB14-435B-984F-915BE096B89A}"/>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5" name="Text Box 15">
          <a:extLst>
            <a:ext uri="{FF2B5EF4-FFF2-40B4-BE49-F238E27FC236}">
              <a16:creationId xmlns:a16="http://schemas.microsoft.com/office/drawing/2014/main" id="{703AA69D-2BF9-47B1-AB60-B51E07B5E381}"/>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6" name="Text Box 15">
          <a:extLst>
            <a:ext uri="{FF2B5EF4-FFF2-40B4-BE49-F238E27FC236}">
              <a16:creationId xmlns:a16="http://schemas.microsoft.com/office/drawing/2014/main" id="{EBC5E57D-161B-413A-99F5-F73F03F93D78}"/>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351</xdr:row>
      <xdr:rowOff>0</xdr:rowOff>
    </xdr:from>
    <xdr:ext cx="95250" cy="295275"/>
    <xdr:sp macro="" textlink="">
      <xdr:nvSpPr>
        <xdr:cNvPr id="6697" name="Text Box 15">
          <a:extLst>
            <a:ext uri="{FF2B5EF4-FFF2-40B4-BE49-F238E27FC236}">
              <a16:creationId xmlns:a16="http://schemas.microsoft.com/office/drawing/2014/main" id="{4627DED7-B0E0-484F-8FF6-A73B7A3CDAB9}"/>
            </a:ext>
          </a:extLst>
        </xdr:cNvPr>
        <xdr:cNvSpPr txBox="1">
          <a:spLocks noChangeArrowheads="1"/>
        </xdr:cNvSpPr>
      </xdr:nvSpPr>
      <xdr:spPr bwMode="auto">
        <a:xfrm>
          <a:off x="1933575" y="738092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5"/>
  <sheetViews>
    <sheetView tabSelected="1" topLeftCell="A6" workbookViewId="0">
      <selection activeCell="B3" sqref="B3:E3"/>
    </sheetView>
  </sheetViews>
  <sheetFormatPr baseColWidth="10" defaultRowHeight="15" x14ac:dyDescent="0.25"/>
  <cols>
    <col min="1" max="1" width="9.7109375" style="415" customWidth="1"/>
    <col min="2" max="2" width="64" style="416" customWidth="1"/>
    <col min="3" max="3" width="10.7109375" style="3" customWidth="1"/>
    <col min="4" max="4" width="9" style="4" customWidth="1"/>
    <col min="5" max="5" width="13" style="3" customWidth="1"/>
    <col min="6" max="6" width="18.28515625" style="3" customWidth="1"/>
  </cols>
  <sheetData>
    <row r="1" spans="1:6" x14ac:dyDescent="0.25">
      <c r="A1" s="1"/>
      <c r="B1" s="2"/>
      <c r="E1" s="5"/>
      <c r="F1" s="5"/>
    </row>
    <row r="2" spans="1:6" x14ac:dyDescent="0.25">
      <c r="A2" s="6"/>
      <c r="B2" s="7"/>
      <c r="C2" s="8"/>
      <c r="D2" s="9"/>
      <c r="E2" s="10"/>
      <c r="F2" s="10"/>
    </row>
    <row r="3" spans="1:6" x14ac:dyDescent="0.25">
      <c r="A3" s="6" t="s">
        <v>0</v>
      </c>
      <c r="B3" s="475" t="s">
        <v>1</v>
      </c>
      <c r="C3" s="475"/>
      <c r="D3" s="475"/>
      <c r="E3" s="475"/>
      <c r="F3" s="10"/>
    </row>
    <row r="4" spans="1:6" x14ac:dyDescent="0.25">
      <c r="A4" s="6" t="s">
        <v>2</v>
      </c>
      <c r="B4" s="11" t="s">
        <v>3</v>
      </c>
      <c r="C4" s="8"/>
      <c r="D4" s="9" t="s">
        <v>4</v>
      </c>
      <c r="E4" s="10"/>
      <c r="F4" s="10"/>
    </row>
    <row r="5" spans="1:6" x14ac:dyDescent="0.25">
      <c r="A5" s="1"/>
      <c r="B5" s="2"/>
      <c r="E5" s="5"/>
      <c r="F5" s="5"/>
    </row>
    <row r="6" spans="1:6" x14ac:dyDescent="0.25">
      <c r="A6" s="12" t="s">
        <v>5</v>
      </c>
      <c r="B6" s="13" t="s">
        <v>6</v>
      </c>
      <c r="C6" s="14" t="s">
        <v>7</v>
      </c>
      <c r="D6" s="14" t="s">
        <v>8</v>
      </c>
      <c r="E6" s="15" t="s">
        <v>9</v>
      </c>
      <c r="F6" s="417" t="s">
        <v>1389</v>
      </c>
    </row>
    <row r="7" spans="1:6" x14ac:dyDescent="0.25">
      <c r="A7" s="16"/>
      <c r="B7" s="17"/>
      <c r="C7" s="18"/>
      <c r="D7" s="19"/>
      <c r="E7" s="20"/>
      <c r="F7" s="20"/>
    </row>
    <row r="8" spans="1:6" x14ac:dyDescent="0.25">
      <c r="A8" s="418" t="s">
        <v>10</v>
      </c>
      <c r="B8" s="21" t="s">
        <v>11</v>
      </c>
      <c r="C8" s="18"/>
      <c r="D8" s="19"/>
      <c r="E8" s="20"/>
      <c r="F8" s="20"/>
    </row>
    <row r="9" spans="1:6" x14ac:dyDescent="0.25">
      <c r="A9" s="16"/>
      <c r="B9" s="21"/>
      <c r="C9" s="18"/>
      <c r="D9" s="19"/>
      <c r="E9" s="20"/>
      <c r="F9" s="20"/>
    </row>
    <row r="10" spans="1:6" x14ac:dyDescent="0.25">
      <c r="A10" s="418" t="s">
        <v>12</v>
      </c>
      <c r="B10" s="22" t="s">
        <v>13</v>
      </c>
      <c r="C10" s="419"/>
      <c r="D10" s="23"/>
      <c r="E10" s="54"/>
      <c r="F10" s="420"/>
    </row>
    <row r="11" spans="1:6" x14ac:dyDescent="0.25">
      <c r="A11" s="421">
        <v>1</v>
      </c>
      <c r="B11" s="24" t="s">
        <v>14</v>
      </c>
      <c r="C11" s="419">
        <v>8</v>
      </c>
      <c r="D11" s="23" t="s">
        <v>15</v>
      </c>
      <c r="E11" s="25">
        <v>3601.61</v>
      </c>
      <c r="F11" s="84">
        <f>ROUND(C11*E11,2)</f>
        <v>28812.880000000001</v>
      </c>
    </row>
    <row r="12" spans="1:6" x14ac:dyDescent="0.25">
      <c r="A12" s="422"/>
      <c r="B12" s="26"/>
      <c r="C12" s="419"/>
      <c r="D12" s="23"/>
      <c r="E12" s="25"/>
      <c r="F12" s="420"/>
    </row>
    <row r="13" spans="1:6" x14ac:dyDescent="0.25">
      <c r="A13" s="421">
        <v>2</v>
      </c>
      <c r="B13" s="27" t="s">
        <v>16</v>
      </c>
      <c r="C13" s="419"/>
      <c r="D13" s="23"/>
      <c r="E13" s="25"/>
      <c r="F13" s="420"/>
    </row>
    <row r="14" spans="1:6" x14ac:dyDescent="0.25">
      <c r="A14" s="28">
        <v>2.1</v>
      </c>
      <c r="B14" s="29" t="s">
        <v>17</v>
      </c>
      <c r="C14" s="30">
        <v>25</v>
      </c>
      <c r="D14" s="31" t="s">
        <v>18</v>
      </c>
      <c r="E14" s="25">
        <v>10.53</v>
      </c>
      <c r="F14" s="423">
        <f>ROUND(C14*E14,2)</f>
        <v>263.25</v>
      </c>
    </row>
    <row r="15" spans="1:6" x14ac:dyDescent="0.25">
      <c r="A15" s="28"/>
      <c r="B15" s="32"/>
      <c r="C15" s="27"/>
      <c r="D15" s="27"/>
      <c r="E15" s="33"/>
      <c r="F15" s="423"/>
    </row>
    <row r="16" spans="1:6" x14ac:dyDescent="0.25">
      <c r="A16" s="34">
        <v>3</v>
      </c>
      <c r="B16" s="35" t="s">
        <v>19</v>
      </c>
      <c r="C16" s="36"/>
      <c r="D16" s="23"/>
      <c r="E16" s="25"/>
      <c r="F16" s="423"/>
    </row>
    <row r="17" spans="1:6" x14ac:dyDescent="0.25">
      <c r="A17" s="37">
        <v>3.1</v>
      </c>
      <c r="B17" s="24" t="s">
        <v>20</v>
      </c>
      <c r="C17" s="36">
        <v>29.75</v>
      </c>
      <c r="D17" s="23" t="s">
        <v>21</v>
      </c>
      <c r="E17" s="25">
        <v>152.11000000000001</v>
      </c>
      <c r="F17" s="423">
        <f>ROUND(C17*E17,2)</f>
        <v>4525.2700000000004</v>
      </c>
    </row>
    <row r="18" spans="1:6" ht="28.5" x14ac:dyDescent="0.25">
      <c r="A18" s="37">
        <v>3.2</v>
      </c>
      <c r="B18" s="24" t="s">
        <v>22</v>
      </c>
      <c r="C18" s="38">
        <v>26.53</v>
      </c>
      <c r="D18" s="23" t="s">
        <v>21</v>
      </c>
      <c r="E18" s="39">
        <v>224.1</v>
      </c>
      <c r="F18" s="423">
        <f>ROUND(C18*E18,2)</f>
        <v>5945.37</v>
      </c>
    </row>
    <row r="19" spans="1:6" ht="28.5" x14ac:dyDescent="0.25">
      <c r="A19" s="37">
        <v>3.3</v>
      </c>
      <c r="B19" s="24" t="s">
        <v>23</v>
      </c>
      <c r="C19" s="40">
        <v>3.87</v>
      </c>
      <c r="D19" s="23" t="s">
        <v>21</v>
      </c>
      <c r="E19" s="41">
        <v>195.86</v>
      </c>
      <c r="F19" s="423">
        <f>ROUND(C19*E19,2)</f>
        <v>757.98</v>
      </c>
    </row>
    <row r="20" spans="1:6" x14ac:dyDescent="0.25">
      <c r="A20" s="37">
        <v>3.4</v>
      </c>
      <c r="B20" s="24" t="s">
        <v>24</v>
      </c>
      <c r="C20" s="42">
        <v>6</v>
      </c>
      <c r="D20" s="31" t="s">
        <v>25</v>
      </c>
      <c r="E20" s="33">
        <v>6132.77</v>
      </c>
      <c r="F20" s="423">
        <f>ROUND(C20*E20,2)</f>
        <v>36796.620000000003</v>
      </c>
    </row>
    <row r="21" spans="1:6" x14ac:dyDescent="0.25">
      <c r="A21" s="37"/>
      <c r="B21" s="43"/>
      <c r="C21" s="40"/>
      <c r="D21" s="44"/>
      <c r="E21" s="41"/>
      <c r="F21" s="423"/>
    </row>
    <row r="22" spans="1:6" x14ac:dyDescent="0.25">
      <c r="A22" s="34">
        <v>4</v>
      </c>
      <c r="B22" s="35" t="s">
        <v>26</v>
      </c>
      <c r="C22" s="36"/>
      <c r="D22" s="23"/>
      <c r="E22" s="25"/>
      <c r="F22" s="424"/>
    </row>
    <row r="23" spans="1:6" x14ac:dyDescent="0.25">
      <c r="A23" s="37">
        <v>4.0999999999999996</v>
      </c>
      <c r="B23" s="29" t="s">
        <v>27</v>
      </c>
      <c r="C23" s="36">
        <v>25</v>
      </c>
      <c r="D23" s="31" t="s">
        <v>18</v>
      </c>
      <c r="E23" s="39">
        <v>15723.5</v>
      </c>
      <c r="F23" s="424">
        <f>ROUND(C23*E23,2)</f>
        <v>393087.5</v>
      </c>
    </row>
    <row r="24" spans="1:6" x14ac:dyDescent="0.25">
      <c r="A24" s="37">
        <v>4.0999999999999996</v>
      </c>
      <c r="B24" s="29" t="s">
        <v>28</v>
      </c>
      <c r="C24" s="36">
        <v>25</v>
      </c>
      <c r="D24" s="31" t="s">
        <v>18</v>
      </c>
      <c r="E24" s="39">
        <v>684.51</v>
      </c>
      <c r="F24" s="424">
        <f>ROUND(C24*E24,2)</f>
        <v>17112.75</v>
      </c>
    </row>
    <row r="25" spans="1:6" x14ac:dyDescent="0.25">
      <c r="A25" s="422"/>
      <c r="B25" s="45"/>
      <c r="C25" s="419"/>
      <c r="D25" s="23"/>
      <c r="E25" s="39"/>
      <c r="F25" s="420"/>
    </row>
    <row r="26" spans="1:6" x14ac:dyDescent="0.25">
      <c r="A26" s="34">
        <v>5</v>
      </c>
      <c r="B26" s="29" t="s">
        <v>29</v>
      </c>
      <c r="C26" s="36">
        <v>1</v>
      </c>
      <c r="D26" s="23" t="s">
        <v>30</v>
      </c>
      <c r="E26" s="39">
        <v>18000</v>
      </c>
      <c r="F26" s="424">
        <f>ROUND(C26*E26,2)</f>
        <v>18000</v>
      </c>
    </row>
    <row r="27" spans="1:6" x14ac:dyDescent="0.25">
      <c r="A27" s="34">
        <v>6</v>
      </c>
      <c r="B27" s="24" t="s">
        <v>31</v>
      </c>
      <c r="C27" s="36">
        <v>1</v>
      </c>
      <c r="D27" s="23" t="s">
        <v>30</v>
      </c>
      <c r="E27" s="39">
        <v>107843.62</v>
      </c>
      <c r="F27" s="424">
        <f>ROUND(C27*E27,2)</f>
        <v>107843.62</v>
      </c>
    </row>
    <row r="28" spans="1:6" ht="28.5" x14ac:dyDescent="0.25">
      <c r="A28" s="34">
        <v>7</v>
      </c>
      <c r="B28" s="46" t="s">
        <v>32</v>
      </c>
      <c r="C28" s="36">
        <v>1</v>
      </c>
      <c r="D28" s="23" t="s">
        <v>30</v>
      </c>
      <c r="E28" s="39">
        <v>206624.08</v>
      </c>
      <c r="F28" s="424">
        <f>ROUND(C28*E28,2)</f>
        <v>206624.08</v>
      </c>
    </row>
    <row r="29" spans="1:6" x14ac:dyDescent="0.25">
      <c r="A29" s="47"/>
      <c r="B29" s="48" t="s">
        <v>33</v>
      </c>
      <c r="C29" s="49"/>
      <c r="D29" s="49"/>
      <c r="E29" s="50"/>
      <c r="F29" s="425">
        <f>ROUND(SUM(F10:F28),2)</f>
        <v>819769.32</v>
      </c>
    </row>
    <row r="30" spans="1:6" x14ac:dyDescent="0.25">
      <c r="A30" s="422"/>
      <c r="B30" s="51"/>
      <c r="C30" s="419"/>
      <c r="D30" s="23"/>
      <c r="E30" s="54"/>
      <c r="F30" s="420"/>
    </row>
    <row r="31" spans="1:6" x14ac:dyDescent="0.25">
      <c r="A31" s="426" t="s">
        <v>34</v>
      </c>
      <c r="B31" s="52" t="s">
        <v>35</v>
      </c>
      <c r="C31" s="53"/>
      <c r="D31" s="53"/>
      <c r="E31" s="54"/>
      <c r="F31" s="427"/>
    </row>
    <row r="32" spans="1:6" x14ac:dyDescent="0.25">
      <c r="A32" s="55"/>
      <c r="B32" s="426"/>
      <c r="C32" s="53"/>
      <c r="D32" s="53"/>
      <c r="E32" s="54"/>
      <c r="F32" s="427"/>
    </row>
    <row r="33" spans="1:6" x14ac:dyDescent="0.25">
      <c r="A33" s="421">
        <v>1</v>
      </c>
      <c r="B33" s="56" t="s">
        <v>36</v>
      </c>
      <c r="C33" s="57"/>
      <c r="D33" s="58"/>
      <c r="E33" s="54"/>
      <c r="F33" s="427"/>
    </row>
    <row r="34" spans="1:6" x14ac:dyDescent="0.25">
      <c r="A34" s="428">
        <v>1.1000000000000001</v>
      </c>
      <c r="B34" s="59" t="s">
        <v>37</v>
      </c>
      <c r="C34" s="55">
        <v>2</v>
      </c>
      <c r="D34" s="60" t="s">
        <v>38</v>
      </c>
      <c r="E34" s="61">
        <v>8693.98</v>
      </c>
      <c r="F34" s="84">
        <f>ROUND(C34*E34,2)</f>
        <v>17387.96</v>
      </c>
    </row>
    <row r="35" spans="1:6" x14ac:dyDescent="0.25">
      <c r="A35" s="419"/>
      <c r="B35" s="62"/>
      <c r="C35" s="63"/>
      <c r="D35" s="58"/>
      <c r="E35" s="54"/>
      <c r="F35" s="84"/>
    </row>
    <row r="36" spans="1:6" x14ac:dyDescent="0.25">
      <c r="A36" s="429">
        <v>2</v>
      </c>
      <c r="B36" s="64" t="s">
        <v>39</v>
      </c>
      <c r="C36" s="63"/>
      <c r="D36" s="65"/>
      <c r="E36" s="66"/>
      <c r="F36" s="84"/>
    </row>
    <row r="37" spans="1:6" x14ac:dyDescent="0.25">
      <c r="A37" s="430">
        <v>2.1</v>
      </c>
      <c r="B37" s="59" t="s">
        <v>40</v>
      </c>
      <c r="C37" s="63">
        <v>387</v>
      </c>
      <c r="D37" s="65" t="s">
        <v>21</v>
      </c>
      <c r="E37" s="66">
        <v>132.09</v>
      </c>
      <c r="F37" s="84">
        <f>ROUND(C37*E37,2)</f>
        <v>51118.83</v>
      </c>
    </row>
    <row r="38" spans="1:6" ht="28.5" x14ac:dyDescent="0.25">
      <c r="A38" s="430">
        <v>2.2000000000000002</v>
      </c>
      <c r="B38" s="59" t="s">
        <v>41</v>
      </c>
      <c r="C38" s="63">
        <v>105.87</v>
      </c>
      <c r="D38" s="65" t="s">
        <v>21</v>
      </c>
      <c r="E38" s="39">
        <v>224.1</v>
      </c>
      <c r="F38" s="84">
        <f>ROUND(C38*E38,2)</f>
        <v>23725.47</v>
      </c>
    </row>
    <row r="39" spans="1:6" x14ac:dyDescent="0.25">
      <c r="A39" s="430">
        <v>2.2999999999999998</v>
      </c>
      <c r="B39" s="59" t="s">
        <v>42</v>
      </c>
      <c r="C39" s="55">
        <v>337.36</v>
      </c>
      <c r="D39" s="65" t="s">
        <v>21</v>
      </c>
      <c r="E39" s="66">
        <v>118.27</v>
      </c>
      <c r="F39" s="84">
        <f>ROUND(C39*E39,2)</f>
        <v>39899.57</v>
      </c>
    </row>
    <row r="40" spans="1:6" x14ac:dyDescent="0.25">
      <c r="A40" s="431"/>
      <c r="B40" s="67"/>
      <c r="C40" s="63"/>
      <c r="D40" s="65"/>
      <c r="E40" s="66"/>
      <c r="F40" s="84"/>
    </row>
    <row r="41" spans="1:6" ht="17.25" x14ac:dyDescent="0.25">
      <c r="A41" s="429">
        <v>3</v>
      </c>
      <c r="B41" s="64" t="s">
        <v>43</v>
      </c>
      <c r="C41" s="68"/>
      <c r="D41" s="65"/>
      <c r="E41" s="66"/>
      <c r="F41" s="84"/>
    </row>
    <row r="42" spans="1:6" ht="16.5" x14ac:dyDescent="0.25">
      <c r="A42" s="430">
        <v>3.1</v>
      </c>
      <c r="B42" s="59" t="s">
        <v>44</v>
      </c>
      <c r="C42" s="68">
        <v>13.12</v>
      </c>
      <c r="D42" s="65" t="s">
        <v>21</v>
      </c>
      <c r="E42" s="66">
        <v>18753.740000000002</v>
      </c>
      <c r="F42" s="84">
        <f t="shared" ref="F42:F49" si="0">ROUND(C42*E42,2)</f>
        <v>246049.07</v>
      </c>
    </row>
    <row r="43" spans="1:6" ht="16.5" x14ac:dyDescent="0.25">
      <c r="A43" s="430">
        <v>3.2</v>
      </c>
      <c r="B43" s="59" t="s">
        <v>45</v>
      </c>
      <c r="C43" s="68">
        <v>4.0999999999999996</v>
      </c>
      <c r="D43" s="65" t="s">
        <v>21</v>
      </c>
      <c r="E43" s="66">
        <v>21481.16</v>
      </c>
      <c r="F43" s="84">
        <f t="shared" si="0"/>
        <v>88072.76</v>
      </c>
    </row>
    <row r="44" spans="1:6" ht="16.5" x14ac:dyDescent="0.25">
      <c r="A44" s="430">
        <v>3.3</v>
      </c>
      <c r="B44" s="59" t="s">
        <v>46</v>
      </c>
      <c r="C44" s="68">
        <v>3.51</v>
      </c>
      <c r="D44" s="65" t="s">
        <v>21</v>
      </c>
      <c r="E44" s="66">
        <v>21325.72</v>
      </c>
      <c r="F44" s="84">
        <f t="shared" si="0"/>
        <v>74853.279999999999</v>
      </c>
    </row>
    <row r="45" spans="1:6" ht="16.5" x14ac:dyDescent="0.25">
      <c r="A45" s="430">
        <v>3.4</v>
      </c>
      <c r="B45" s="59" t="s">
        <v>47</v>
      </c>
      <c r="C45" s="63">
        <v>1.3</v>
      </c>
      <c r="D45" s="65" t="s">
        <v>21</v>
      </c>
      <c r="E45" s="69">
        <v>32424.27</v>
      </c>
      <c r="F45" s="84">
        <f t="shared" si="0"/>
        <v>42151.55</v>
      </c>
    </row>
    <row r="46" spans="1:6" ht="16.5" x14ac:dyDescent="0.25">
      <c r="A46" s="430">
        <v>3.5</v>
      </c>
      <c r="B46" s="59" t="s">
        <v>48</v>
      </c>
      <c r="C46" s="68">
        <v>48.76</v>
      </c>
      <c r="D46" s="65" t="s">
        <v>21</v>
      </c>
      <c r="E46" s="66">
        <v>33612.800000000003</v>
      </c>
      <c r="F46" s="84">
        <f>ROUND(C46*E46,2)</f>
        <v>1638960.13</v>
      </c>
    </row>
    <row r="47" spans="1:6" ht="16.5" x14ac:dyDescent="0.25">
      <c r="A47" s="430">
        <v>3.6</v>
      </c>
      <c r="B47" s="59" t="s">
        <v>49</v>
      </c>
      <c r="C47" s="68">
        <v>1.1200000000000001</v>
      </c>
      <c r="D47" s="65" t="s">
        <v>21</v>
      </c>
      <c r="E47" s="66">
        <v>31468.22</v>
      </c>
      <c r="F47" s="84">
        <f t="shared" si="0"/>
        <v>35244.410000000003</v>
      </c>
    </row>
    <row r="48" spans="1:6" ht="16.5" x14ac:dyDescent="0.25">
      <c r="A48" s="430">
        <v>3.7</v>
      </c>
      <c r="B48" s="59" t="s">
        <v>50</v>
      </c>
      <c r="C48" s="68">
        <v>1.61</v>
      </c>
      <c r="D48" s="65" t="s">
        <v>21</v>
      </c>
      <c r="E48" s="66">
        <v>29959.49</v>
      </c>
      <c r="F48" s="84">
        <f t="shared" si="0"/>
        <v>48234.78</v>
      </c>
    </row>
    <row r="49" spans="1:6" x14ac:dyDescent="0.25">
      <c r="A49" s="430">
        <v>3.8</v>
      </c>
      <c r="B49" s="59" t="s">
        <v>51</v>
      </c>
      <c r="C49" s="68">
        <v>5.09</v>
      </c>
      <c r="D49" s="65" t="s">
        <v>18</v>
      </c>
      <c r="E49" s="66">
        <v>13500</v>
      </c>
      <c r="F49" s="84">
        <f t="shared" si="0"/>
        <v>68715</v>
      </c>
    </row>
    <row r="50" spans="1:6" ht="16.5" x14ac:dyDescent="0.25">
      <c r="A50" s="430">
        <v>3.9</v>
      </c>
      <c r="B50" s="59" t="s">
        <v>52</v>
      </c>
      <c r="C50" s="68">
        <v>1.06</v>
      </c>
      <c r="D50" s="65" t="s">
        <v>21</v>
      </c>
      <c r="E50" s="66">
        <v>8012.32</v>
      </c>
      <c r="F50" s="84">
        <f>ROUND(C50*E50,2)</f>
        <v>8493.06</v>
      </c>
    </row>
    <row r="51" spans="1:6" x14ac:dyDescent="0.25">
      <c r="A51" s="432"/>
      <c r="B51" s="70"/>
      <c r="C51" s="68"/>
      <c r="D51" s="65"/>
      <c r="E51" s="66"/>
      <c r="F51" s="84"/>
    </row>
    <row r="52" spans="1:6" x14ac:dyDescent="0.25">
      <c r="A52" s="429">
        <v>4</v>
      </c>
      <c r="B52" s="64" t="s">
        <v>53</v>
      </c>
      <c r="C52" s="71"/>
      <c r="D52" s="72"/>
      <c r="E52" s="66"/>
      <c r="F52" s="84"/>
    </row>
    <row r="53" spans="1:6" x14ac:dyDescent="0.25">
      <c r="A53" s="430">
        <v>4.0999999999999996</v>
      </c>
      <c r="B53" s="59" t="s">
        <v>54</v>
      </c>
      <c r="C53" s="68">
        <v>47.44</v>
      </c>
      <c r="D53" s="65" t="s">
        <v>55</v>
      </c>
      <c r="E53" s="66">
        <v>1841.01</v>
      </c>
      <c r="F53" s="84">
        <f>ROUND(C53*E53,2)</f>
        <v>87337.51</v>
      </c>
    </row>
    <row r="54" spans="1:6" x14ac:dyDescent="0.25">
      <c r="A54" s="432"/>
      <c r="B54" s="67"/>
      <c r="C54" s="68"/>
      <c r="D54" s="65"/>
      <c r="E54" s="66"/>
      <c r="F54" s="84"/>
    </row>
    <row r="55" spans="1:6" x14ac:dyDescent="0.25">
      <c r="A55" s="429">
        <v>5</v>
      </c>
      <c r="B55" s="64" t="s">
        <v>56</v>
      </c>
      <c r="C55" s="71"/>
      <c r="D55" s="72"/>
      <c r="E55" s="66"/>
      <c r="F55" s="84"/>
    </row>
    <row r="56" spans="1:6" x14ac:dyDescent="0.25">
      <c r="A56" s="430">
        <v>5.0999999999999996</v>
      </c>
      <c r="B56" s="59" t="s">
        <v>57</v>
      </c>
      <c r="C56" s="68">
        <v>16</v>
      </c>
      <c r="D56" s="65" t="s">
        <v>55</v>
      </c>
      <c r="E56" s="66">
        <v>702.29</v>
      </c>
      <c r="F56" s="84">
        <f t="shared" ref="F56:F61" si="1">ROUND(C56*E56,2)</f>
        <v>11236.64</v>
      </c>
    </row>
    <row r="57" spans="1:6" x14ac:dyDescent="0.25">
      <c r="A57" s="430">
        <v>5.2</v>
      </c>
      <c r="B57" s="59" t="s">
        <v>58</v>
      </c>
      <c r="C57" s="68">
        <v>195</v>
      </c>
      <c r="D57" s="65" t="s">
        <v>55</v>
      </c>
      <c r="E57" s="66">
        <v>478.24</v>
      </c>
      <c r="F57" s="84">
        <f t="shared" si="1"/>
        <v>93256.8</v>
      </c>
    </row>
    <row r="58" spans="1:6" x14ac:dyDescent="0.25">
      <c r="A58" s="430">
        <v>5.3</v>
      </c>
      <c r="B58" s="59" t="s">
        <v>59</v>
      </c>
      <c r="C58" s="68">
        <v>51.97</v>
      </c>
      <c r="D58" s="65" t="s">
        <v>55</v>
      </c>
      <c r="E58" s="66">
        <v>494.41</v>
      </c>
      <c r="F58" s="84">
        <f t="shared" si="1"/>
        <v>25694.49</v>
      </c>
    </row>
    <row r="59" spans="1:6" x14ac:dyDescent="0.25">
      <c r="A59" s="430">
        <v>5.4</v>
      </c>
      <c r="B59" s="59" t="s">
        <v>60</v>
      </c>
      <c r="C59" s="68">
        <v>83.4</v>
      </c>
      <c r="D59" s="73" t="s">
        <v>18</v>
      </c>
      <c r="E59" s="66">
        <v>117.41</v>
      </c>
      <c r="F59" s="84">
        <f t="shared" si="1"/>
        <v>9791.99</v>
      </c>
    </row>
    <row r="60" spans="1:6" x14ac:dyDescent="0.25">
      <c r="A60" s="430">
        <v>5.5</v>
      </c>
      <c r="B60" s="59" t="s">
        <v>61</v>
      </c>
      <c r="C60" s="68">
        <v>22.09</v>
      </c>
      <c r="D60" s="65" t="s">
        <v>55</v>
      </c>
      <c r="E60" s="66">
        <v>673.06</v>
      </c>
      <c r="F60" s="84">
        <f t="shared" si="1"/>
        <v>14867.9</v>
      </c>
    </row>
    <row r="61" spans="1:6" x14ac:dyDescent="0.25">
      <c r="A61" s="433">
        <v>5.6</v>
      </c>
      <c r="B61" s="74" t="s">
        <v>62</v>
      </c>
      <c r="C61" s="75">
        <v>4.32</v>
      </c>
      <c r="D61" s="76" t="s">
        <v>55</v>
      </c>
      <c r="E61" s="77">
        <v>1336.18</v>
      </c>
      <c r="F61" s="434">
        <f t="shared" si="1"/>
        <v>5772.3</v>
      </c>
    </row>
    <row r="62" spans="1:6" x14ac:dyDescent="0.25">
      <c r="A62" s="430"/>
      <c r="B62" s="59"/>
      <c r="C62" s="68"/>
      <c r="D62" s="65"/>
      <c r="E62" s="66"/>
      <c r="F62" s="84"/>
    </row>
    <row r="63" spans="1:6" x14ac:dyDescent="0.25">
      <c r="A63" s="429">
        <v>6</v>
      </c>
      <c r="B63" s="59" t="s">
        <v>63</v>
      </c>
      <c r="C63" s="68">
        <v>16</v>
      </c>
      <c r="D63" s="65" t="s">
        <v>55</v>
      </c>
      <c r="E63" s="66">
        <v>1170.93</v>
      </c>
      <c r="F63" s="84">
        <f>ROUND(C63*E63,2)</f>
        <v>18734.88</v>
      </c>
    </row>
    <row r="64" spans="1:6" x14ac:dyDescent="0.25">
      <c r="A64" s="435"/>
      <c r="B64" s="78"/>
      <c r="C64" s="68"/>
      <c r="D64" s="73"/>
      <c r="E64" s="66"/>
      <c r="F64" s="84"/>
    </row>
    <row r="65" spans="1:6" x14ac:dyDescent="0.25">
      <c r="A65" s="429">
        <v>7</v>
      </c>
      <c r="B65" s="64" t="s">
        <v>64</v>
      </c>
      <c r="C65" s="68"/>
      <c r="D65" s="72"/>
      <c r="E65" s="66"/>
      <c r="F65" s="84"/>
    </row>
    <row r="66" spans="1:6" x14ac:dyDescent="0.25">
      <c r="A66" s="430">
        <v>7.1</v>
      </c>
      <c r="B66" s="59" t="s">
        <v>65</v>
      </c>
      <c r="C66" s="68">
        <v>21.16</v>
      </c>
      <c r="D66" s="65" t="s">
        <v>55</v>
      </c>
      <c r="E66" s="66">
        <v>382.94</v>
      </c>
      <c r="F66" s="84">
        <f>ROUND(C66*E66,2)</f>
        <v>8103.01</v>
      </c>
    </row>
    <row r="67" spans="1:6" x14ac:dyDescent="0.25">
      <c r="A67" s="435"/>
      <c r="B67" s="59"/>
      <c r="C67" s="68"/>
      <c r="D67" s="73"/>
      <c r="E67" s="66"/>
      <c r="F67" s="84"/>
    </row>
    <row r="68" spans="1:6" ht="28.5" x14ac:dyDescent="0.25">
      <c r="A68" s="429">
        <v>8</v>
      </c>
      <c r="B68" s="59" t="s">
        <v>66</v>
      </c>
      <c r="C68" s="68">
        <v>51.6</v>
      </c>
      <c r="D68" s="73" t="s">
        <v>18</v>
      </c>
      <c r="E68" s="66">
        <v>699.94</v>
      </c>
      <c r="F68" s="84">
        <f>ROUND(C68*E68,2)</f>
        <v>36116.9</v>
      </c>
    </row>
    <row r="69" spans="1:6" x14ac:dyDescent="0.25">
      <c r="A69" s="429"/>
      <c r="B69" s="70"/>
      <c r="C69" s="68"/>
      <c r="D69" s="73"/>
      <c r="E69" s="66"/>
      <c r="F69" s="84"/>
    </row>
    <row r="70" spans="1:6" x14ac:dyDescent="0.25">
      <c r="A70" s="429">
        <v>9</v>
      </c>
      <c r="B70" s="64" t="s">
        <v>67</v>
      </c>
      <c r="C70" s="68"/>
      <c r="D70" s="23"/>
      <c r="E70" s="66"/>
      <c r="F70" s="84"/>
    </row>
    <row r="71" spans="1:6" x14ac:dyDescent="0.25">
      <c r="A71" s="430">
        <v>9.1</v>
      </c>
      <c r="B71" s="59" t="s">
        <v>68</v>
      </c>
      <c r="C71" s="68">
        <v>2</v>
      </c>
      <c r="D71" s="23" t="s">
        <v>30</v>
      </c>
      <c r="E71" s="66">
        <v>6207</v>
      </c>
      <c r="F71" s="84">
        <f>ROUND(C71*E71,2)</f>
        <v>12414</v>
      </c>
    </row>
    <row r="72" spans="1:6" x14ac:dyDescent="0.25">
      <c r="A72" s="430">
        <v>9.1999999999999993</v>
      </c>
      <c r="B72" s="59" t="s">
        <v>69</v>
      </c>
      <c r="C72" s="68">
        <v>1</v>
      </c>
      <c r="D72" s="23" t="s">
        <v>30</v>
      </c>
      <c r="E72" s="66">
        <v>5381</v>
      </c>
      <c r="F72" s="84">
        <f>ROUND(C72*E72,2)</f>
        <v>5381</v>
      </c>
    </row>
    <row r="73" spans="1:6" x14ac:dyDescent="0.25">
      <c r="A73" s="436"/>
      <c r="B73" s="79"/>
      <c r="C73" s="68"/>
      <c r="D73" s="65"/>
      <c r="E73" s="66"/>
      <c r="F73" s="84"/>
    </row>
    <row r="74" spans="1:6" x14ac:dyDescent="0.25">
      <c r="A74" s="429">
        <v>10</v>
      </c>
      <c r="B74" s="64" t="s">
        <v>70</v>
      </c>
      <c r="C74" s="68"/>
      <c r="D74" s="65"/>
      <c r="E74" s="66"/>
      <c r="F74" s="84"/>
    </row>
    <row r="75" spans="1:6" x14ac:dyDescent="0.25">
      <c r="A75" s="430">
        <v>10.1</v>
      </c>
      <c r="B75" s="59" t="s">
        <v>71</v>
      </c>
      <c r="C75" s="68">
        <v>32.93</v>
      </c>
      <c r="D75" s="65" t="s">
        <v>72</v>
      </c>
      <c r="E75" s="66">
        <v>642.33000000000004</v>
      </c>
      <c r="F75" s="84">
        <f>ROUND(C75*E75,2)</f>
        <v>21151.93</v>
      </c>
    </row>
    <row r="76" spans="1:6" x14ac:dyDescent="0.25">
      <c r="A76" s="430">
        <v>10.199999999999999</v>
      </c>
      <c r="B76" s="59" t="s">
        <v>73</v>
      </c>
      <c r="C76" s="68">
        <v>1</v>
      </c>
      <c r="D76" s="23" t="s">
        <v>30</v>
      </c>
      <c r="E76" s="66">
        <v>25000</v>
      </c>
      <c r="F76" s="84">
        <f>ROUND(C76*E76,2)</f>
        <v>25000</v>
      </c>
    </row>
    <row r="77" spans="1:6" x14ac:dyDescent="0.25">
      <c r="A77" s="49"/>
      <c r="B77" s="48" t="s">
        <v>74</v>
      </c>
      <c r="C77" s="49"/>
      <c r="D77" s="49"/>
      <c r="E77" s="50"/>
      <c r="F77" s="425">
        <f>ROUND(SUM(F34:F76),2)</f>
        <v>2757765.22</v>
      </c>
    </row>
    <row r="78" spans="1:6" x14ac:dyDescent="0.25">
      <c r="A78" s="436"/>
      <c r="B78" s="79"/>
      <c r="C78" s="68"/>
      <c r="D78" s="65"/>
      <c r="E78" s="66"/>
      <c r="F78" s="84"/>
    </row>
    <row r="79" spans="1:6" x14ac:dyDescent="0.25">
      <c r="A79" s="437" t="s">
        <v>75</v>
      </c>
      <c r="B79" s="64" t="s">
        <v>76</v>
      </c>
      <c r="C79" s="68"/>
      <c r="D79" s="65"/>
      <c r="E79" s="66"/>
      <c r="F79" s="438"/>
    </row>
    <row r="80" spans="1:6" x14ac:dyDescent="0.25">
      <c r="A80" s="435"/>
      <c r="B80" s="64"/>
      <c r="C80" s="80"/>
      <c r="D80" s="81"/>
      <c r="E80" s="66"/>
      <c r="F80" s="439"/>
    </row>
    <row r="81" spans="1:6" x14ac:dyDescent="0.25">
      <c r="A81" s="27">
        <v>1</v>
      </c>
      <c r="B81" s="64" t="s">
        <v>77</v>
      </c>
      <c r="C81" s="82"/>
      <c r="D81" s="23"/>
      <c r="E81" s="83"/>
      <c r="F81" s="33"/>
    </row>
    <row r="82" spans="1:6" x14ac:dyDescent="0.25">
      <c r="A82" s="28">
        <v>1.1000000000000001</v>
      </c>
      <c r="B82" s="59" t="s">
        <v>78</v>
      </c>
      <c r="C82" s="82">
        <v>8</v>
      </c>
      <c r="D82" s="23" t="s">
        <v>30</v>
      </c>
      <c r="E82" s="84">
        <v>30473.5</v>
      </c>
      <c r="F82" s="84">
        <f t="shared" ref="F82:F103" si="2">ROUND(C82*E82,2)</f>
        <v>243788</v>
      </c>
    </row>
    <row r="83" spans="1:6" x14ac:dyDescent="0.25">
      <c r="A83" s="28">
        <v>1.2</v>
      </c>
      <c r="B83" s="59" t="s">
        <v>79</v>
      </c>
      <c r="C83" s="82">
        <v>14</v>
      </c>
      <c r="D83" s="23" t="s">
        <v>30</v>
      </c>
      <c r="E83" s="84">
        <v>25311</v>
      </c>
      <c r="F83" s="84">
        <f t="shared" si="2"/>
        <v>354354</v>
      </c>
    </row>
    <row r="84" spans="1:6" x14ac:dyDescent="0.25">
      <c r="A84" s="28">
        <v>1.3</v>
      </c>
      <c r="B84" s="59" t="s">
        <v>80</v>
      </c>
      <c r="C84" s="82">
        <v>12700</v>
      </c>
      <c r="D84" s="23" t="s">
        <v>72</v>
      </c>
      <c r="E84" s="84">
        <v>33.630000000000003</v>
      </c>
      <c r="F84" s="84">
        <f t="shared" si="2"/>
        <v>427101</v>
      </c>
    </row>
    <row r="85" spans="1:6" x14ac:dyDescent="0.25">
      <c r="A85" s="28">
        <v>1.4</v>
      </c>
      <c r="B85" s="59" t="s">
        <v>81</v>
      </c>
      <c r="C85" s="82">
        <v>1</v>
      </c>
      <c r="D85" s="23" t="s">
        <v>30</v>
      </c>
      <c r="E85" s="84">
        <v>4051.77</v>
      </c>
      <c r="F85" s="84">
        <f t="shared" si="2"/>
        <v>4051.77</v>
      </c>
    </row>
    <row r="86" spans="1:6" x14ac:dyDescent="0.25">
      <c r="A86" s="28">
        <v>1.5</v>
      </c>
      <c r="B86" s="59" t="s">
        <v>82</v>
      </c>
      <c r="C86" s="82">
        <v>8</v>
      </c>
      <c r="D86" s="23" t="s">
        <v>30</v>
      </c>
      <c r="E86" s="84">
        <v>9017</v>
      </c>
      <c r="F86" s="84">
        <f t="shared" si="2"/>
        <v>72136</v>
      </c>
    </row>
    <row r="87" spans="1:6" x14ac:dyDescent="0.25">
      <c r="A87" s="28">
        <v>1.6</v>
      </c>
      <c r="B87" s="59" t="s">
        <v>83</v>
      </c>
      <c r="C87" s="82">
        <v>3</v>
      </c>
      <c r="D87" s="23" t="s">
        <v>30</v>
      </c>
      <c r="E87" s="84">
        <v>14658.1</v>
      </c>
      <c r="F87" s="84">
        <f t="shared" si="2"/>
        <v>43974.3</v>
      </c>
    </row>
    <row r="88" spans="1:6" x14ac:dyDescent="0.25">
      <c r="A88" s="28">
        <v>1.7</v>
      </c>
      <c r="B88" s="59" t="s">
        <v>84</v>
      </c>
      <c r="C88" s="82">
        <v>6</v>
      </c>
      <c r="D88" s="23" t="s">
        <v>30</v>
      </c>
      <c r="E88" s="84">
        <v>35165.19</v>
      </c>
      <c r="F88" s="84">
        <f t="shared" si="2"/>
        <v>210991.14</v>
      </c>
    </row>
    <row r="89" spans="1:6" x14ac:dyDescent="0.25">
      <c r="A89" s="28">
        <v>1.8</v>
      </c>
      <c r="B89" s="59" t="s">
        <v>85</v>
      </c>
      <c r="C89" s="82">
        <v>2</v>
      </c>
      <c r="D89" s="23" t="s">
        <v>30</v>
      </c>
      <c r="E89" s="84">
        <v>17042.240000000002</v>
      </c>
      <c r="F89" s="84">
        <f t="shared" si="2"/>
        <v>34084.480000000003</v>
      </c>
    </row>
    <row r="90" spans="1:6" x14ac:dyDescent="0.25">
      <c r="A90" s="28">
        <v>1.9</v>
      </c>
      <c r="B90" s="59" t="s">
        <v>86</v>
      </c>
      <c r="C90" s="82">
        <v>1</v>
      </c>
      <c r="D90" s="23" t="s">
        <v>30</v>
      </c>
      <c r="E90" s="84">
        <v>27714.86</v>
      </c>
      <c r="F90" s="84">
        <f t="shared" si="2"/>
        <v>27714.86</v>
      </c>
    </row>
    <row r="91" spans="1:6" x14ac:dyDescent="0.25">
      <c r="A91" s="30">
        <v>1.1000000000000001</v>
      </c>
      <c r="B91" s="59" t="s">
        <v>87</v>
      </c>
      <c r="C91" s="82">
        <v>23</v>
      </c>
      <c r="D91" s="23" t="s">
        <v>30</v>
      </c>
      <c r="E91" s="84">
        <v>4065.28</v>
      </c>
      <c r="F91" s="84">
        <f t="shared" si="2"/>
        <v>93501.440000000002</v>
      </c>
    </row>
    <row r="92" spans="1:6" x14ac:dyDescent="0.25">
      <c r="A92" s="28">
        <v>1.1100000000000001</v>
      </c>
      <c r="B92" s="59" t="s">
        <v>88</v>
      </c>
      <c r="C92" s="82">
        <v>22</v>
      </c>
      <c r="D92" s="23" t="s">
        <v>30</v>
      </c>
      <c r="E92" s="84">
        <v>5412.8</v>
      </c>
      <c r="F92" s="84">
        <f t="shared" si="2"/>
        <v>119081.60000000001</v>
      </c>
    </row>
    <row r="93" spans="1:6" x14ac:dyDescent="0.25">
      <c r="A93" s="30">
        <v>1.1200000000000001</v>
      </c>
      <c r="B93" s="59" t="s">
        <v>89</v>
      </c>
      <c r="C93" s="82">
        <v>1</v>
      </c>
      <c r="D93" s="23" t="s">
        <v>30</v>
      </c>
      <c r="E93" s="84">
        <v>32198.42</v>
      </c>
      <c r="F93" s="84">
        <f t="shared" si="2"/>
        <v>32198.42</v>
      </c>
    </row>
    <row r="94" spans="1:6" x14ac:dyDescent="0.25">
      <c r="A94" s="28">
        <v>1.1299999999999999</v>
      </c>
      <c r="B94" s="59" t="s">
        <v>90</v>
      </c>
      <c r="C94" s="82">
        <v>1</v>
      </c>
      <c r="D94" s="23" t="s">
        <v>30</v>
      </c>
      <c r="E94" s="84">
        <v>16712.71</v>
      </c>
      <c r="F94" s="84">
        <f t="shared" si="2"/>
        <v>16712.71</v>
      </c>
    </row>
    <row r="95" spans="1:6" x14ac:dyDescent="0.25">
      <c r="A95" s="30">
        <v>1.1399999999999999</v>
      </c>
      <c r="B95" s="59" t="s">
        <v>91</v>
      </c>
      <c r="C95" s="82">
        <v>4</v>
      </c>
      <c r="D95" s="23" t="s">
        <v>30</v>
      </c>
      <c r="E95" s="84">
        <v>9877.98</v>
      </c>
      <c r="F95" s="84">
        <f t="shared" si="2"/>
        <v>39511.919999999998</v>
      </c>
    </row>
    <row r="96" spans="1:6" x14ac:dyDescent="0.25">
      <c r="A96" s="28">
        <v>1.1499999999999999</v>
      </c>
      <c r="B96" s="59" t="s">
        <v>92</v>
      </c>
      <c r="C96" s="82">
        <v>1</v>
      </c>
      <c r="D96" s="23" t="s">
        <v>30</v>
      </c>
      <c r="E96" s="84">
        <v>317197.39</v>
      </c>
      <c r="F96" s="84">
        <f t="shared" si="2"/>
        <v>317197.39</v>
      </c>
    </row>
    <row r="97" spans="1:6" x14ac:dyDescent="0.25">
      <c r="A97" s="30">
        <v>1.1599999999999999</v>
      </c>
      <c r="B97" s="59" t="s">
        <v>93</v>
      </c>
      <c r="C97" s="82">
        <v>1</v>
      </c>
      <c r="D97" s="23" t="s">
        <v>30</v>
      </c>
      <c r="E97" s="84">
        <v>43443.8</v>
      </c>
      <c r="F97" s="84">
        <f t="shared" si="2"/>
        <v>43443.8</v>
      </c>
    </row>
    <row r="98" spans="1:6" x14ac:dyDescent="0.25">
      <c r="A98" s="28">
        <v>1.17</v>
      </c>
      <c r="B98" s="59" t="s">
        <v>94</v>
      </c>
      <c r="C98" s="82">
        <v>2</v>
      </c>
      <c r="D98" s="23" t="s">
        <v>30</v>
      </c>
      <c r="E98" s="84">
        <v>994.84</v>
      </c>
      <c r="F98" s="84">
        <f t="shared" si="2"/>
        <v>1989.68</v>
      </c>
    </row>
    <row r="99" spans="1:6" x14ac:dyDescent="0.25">
      <c r="A99" s="30">
        <v>1.18</v>
      </c>
      <c r="B99" s="59" t="s">
        <v>95</v>
      </c>
      <c r="C99" s="82">
        <v>2</v>
      </c>
      <c r="D99" s="23" t="s">
        <v>30</v>
      </c>
      <c r="E99" s="85">
        <v>566.97</v>
      </c>
      <c r="F99" s="84">
        <f t="shared" si="2"/>
        <v>1133.94</v>
      </c>
    </row>
    <row r="100" spans="1:6" x14ac:dyDescent="0.25">
      <c r="A100" s="28">
        <v>1.19</v>
      </c>
      <c r="B100" s="59" t="s">
        <v>96</v>
      </c>
      <c r="C100" s="82">
        <v>22</v>
      </c>
      <c r="D100" s="23" t="s">
        <v>30</v>
      </c>
      <c r="E100" s="84">
        <v>2500</v>
      </c>
      <c r="F100" s="84">
        <f t="shared" si="2"/>
        <v>55000</v>
      </c>
    </row>
    <row r="101" spans="1:6" x14ac:dyDescent="0.25">
      <c r="A101" s="30">
        <v>1.2</v>
      </c>
      <c r="B101" s="59" t="s">
        <v>97</v>
      </c>
      <c r="C101" s="82">
        <v>22</v>
      </c>
      <c r="D101" s="23" t="s">
        <v>30</v>
      </c>
      <c r="E101" s="84">
        <v>1500</v>
      </c>
      <c r="F101" s="84">
        <f t="shared" si="2"/>
        <v>33000</v>
      </c>
    </row>
    <row r="102" spans="1:6" x14ac:dyDescent="0.25">
      <c r="A102" s="28">
        <v>1.21</v>
      </c>
      <c r="B102" s="59" t="s">
        <v>98</v>
      </c>
      <c r="C102" s="82">
        <v>23</v>
      </c>
      <c r="D102" s="23" t="s">
        <v>30</v>
      </c>
      <c r="E102" s="84">
        <v>1300</v>
      </c>
      <c r="F102" s="84">
        <f t="shared" si="2"/>
        <v>29900</v>
      </c>
    </row>
    <row r="103" spans="1:6" x14ac:dyDescent="0.25">
      <c r="A103" s="30">
        <v>1.22</v>
      </c>
      <c r="B103" s="59" t="s">
        <v>99</v>
      </c>
      <c r="C103" s="82">
        <v>1</v>
      </c>
      <c r="D103" s="23" t="s">
        <v>30</v>
      </c>
      <c r="E103" s="84">
        <v>416593.29</v>
      </c>
      <c r="F103" s="84">
        <f t="shared" si="2"/>
        <v>416593.29</v>
      </c>
    </row>
    <row r="104" spans="1:6" x14ac:dyDescent="0.25">
      <c r="A104" s="28"/>
      <c r="B104" s="26"/>
      <c r="C104" s="27"/>
      <c r="D104" s="27"/>
      <c r="E104" s="33"/>
      <c r="F104" s="362"/>
    </row>
    <row r="105" spans="1:6" x14ac:dyDescent="0.25">
      <c r="A105" s="27">
        <v>2</v>
      </c>
      <c r="B105" s="64" t="s">
        <v>100</v>
      </c>
      <c r="C105" s="82"/>
      <c r="D105" s="23"/>
      <c r="E105" s="84"/>
      <c r="F105" s="362"/>
    </row>
    <row r="106" spans="1:6" ht="57" x14ac:dyDescent="0.25">
      <c r="A106" s="37">
        <v>2.1</v>
      </c>
      <c r="B106" s="86" t="s">
        <v>101</v>
      </c>
      <c r="C106" s="82">
        <v>30</v>
      </c>
      <c r="D106" s="23" t="s">
        <v>18</v>
      </c>
      <c r="E106" s="84">
        <v>5357.87</v>
      </c>
      <c r="F106" s="84">
        <f t="shared" ref="F106:F116" si="3">ROUND(C106*E106,2)</f>
        <v>160736.1</v>
      </c>
    </row>
    <row r="107" spans="1:6" ht="57" x14ac:dyDescent="0.25">
      <c r="A107" s="37">
        <v>2.2000000000000002</v>
      </c>
      <c r="B107" s="86" t="s">
        <v>102</v>
      </c>
      <c r="C107" s="82">
        <v>4</v>
      </c>
      <c r="D107" s="23" t="s">
        <v>18</v>
      </c>
      <c r="E107" s="84">
        <v>7758.63</v>
      </c>
      <c r="F107" s="84">
        <f t="shared" si="3"/>
        <v>31034.52</v>
      </c>
    </row>
    <row r="108" spans="1:6" ht="57" x14ac:dyDescent="0.25">
      <c r="A108" s="87">
        <v>2.2999999999999998</v>
      </c>
      <c r="B108" s="88" t="s">
        <v>103</v>
      </c>
      <c r="C108" s="89">
        <v>4</v>
      </c>
      <c r="D108" s="90" t="s">
        <v>18</v>
      </c>
      <c r="E108" s="91">
        <v>3431.59</v>
      </c>
      <c r="F108" s="434">
        <f t="shared" si="3"/>
        <v>13726.36</v>
      </c>
    </row>
    <row r="109" spans="1:6" ht="57" x14ac:dyDescent="0.25">
      <c r="A109" s="37">
        <v>2.4</v>
      </c>
      <c r="B109" s="86" t="s">
        <v>104</v>
      </c>
      <c r="C109" s="82">
        <v>10</v>
      </c>
      <c r="D109" s="23" t="s">
        <v>18</v>
      </c>
      <c r="E109" s="84">
        <v>3372.61</v>
      </c>
      <c r="F109" s="84">
        <f t="shared" si="3"/>
        <v>33726.1</v>
      </c>
    </row>
    <row r="110" spans="1:6" ht="57" x14ac:dyDescent="0.25">
      <c r="A110" s="37">
        <v>2.5</v>
      </c>
      <c r="B110" s="86" t="s">
        <v>105</v>
      </c>
      <c r="C110" s="30">
        <v>4</v>
      </c>
      <c r="D110" s="31" t="s">
        <v>18</v>
      </c>
      <c r="E110" s="33">
        <v>3431.59</v>
      </c>
      <c r="F110" s="84">
        <f t="shared" si="3"/>
        <v>13726.36</v>
      </c>
    </row>
    <row r="111" spans="1:6" ht="57" x14ac:dyDescent="0.25">
      <c r="A111" s="37">
        <v>2.6</v>
      </c>
      <c r="B111" s="86" t="s">
        <v>106</v>
      </c>
      <c r="C111" s="82">
        <v>10</v>
      </c>
      <c r="D111" s="23" t="s">
        <v>18</v>
      </c>
      <c r="E111" s="84">
        <v>478.22</v>
      </c>
      <c r="F111" s="84">
        <f t="shared" si="3"/>
        <v>4782.2</v>
      </c>
    </row>
    <row r="112" spans="1:6" x14ac:dyDescent="0.25">
      <c r="A112" s="37">
        <v>2.7</v>
      </c>
      <c r="B112" s="43" t="s">
        <v>107</v>
      </c>
      <c r="C112" s="30">
        <v>1</v>
      </c>
      <c r="D112" s="23" t="s">
        <v>30</v>
      </c>
      <c r="E112" s="33">
        <v>22235.83</v>
      </c>
      <c r="F112" s="84">
        <f t="shared" si="3"/>
        <v>22235.83</v>
      </c>
    </row>
    <row r="113" spans="1:6" ht="42.75" x14ac:dyDescent="0.25">
      <c r="A113" s="37">
        <v>2.8</v>
      </c>
      <c r="B113" s="86" t="s">
        <v>108</v>
      </c>
      <c r="C113" s="82">
        <v>1</v>
      </c>
      <c r="D113" s="23" t="s">
        <v>30</v>
      </c>
      <c r="E113" s="84">
        <v>66815.97</v>
      </c>
      <c r="F113" s="84">
        <f t="shared" si="3"/>
        <v>66815.97</v>
      </c>
    </row>
    <row r="114" spans="1:6" x14ac:dyDescent="0.25">
      <c r="A114" s="37">
        <v>2.9</v>
      </c>
      <c r="B114" s="86" t="s">
        <v>109</v>
      </c>
      <c r="C114" s="82">
        <v>1</v>
      </c>
      <c r="D114" s="23" t="s">
        <v>30</v>
      </c>
      <c r="E114" s="84">
        <v>4356.3599999999997</v>
      </c>
      <c r="F114" s="84">
        <f t="shared" si="3"/>
        <v>4356.3599999999997</v>
      </c>
    </row>
    <row r="115" spans="1:6" x14ac:dyDescent="0.25">
      <c r="A115" s="92">
        <v>2.1</v>
      </c>
      <c r="B115" s="86" t="s">
        <v>110</v>
      </c>
      <c r="C115" s="82">
        <v>1</v>
      </c>
      <c r="D115" s="23" t="s">
        <v>30</v>
      </c>
      <c r="E115" s="84">
        <v>105341.94000000002</v>
      </c>
      <c r="F115" s="84">
        <f t="shared" si="3"/>
        <v>105341.94</v>
      </c>
    </row>
    <row r="116" spans="1:6" x14ac:dyDescent="0.25">
      <c r="A116" s="37">
        <v>2.11</v>
      </c>
      <c r="B116" s="86" t="s">
        <v>111</v>
      </c>
      <c r="C116" s="82">
        <v>2</v>
      </c>
      <c r="D116" s="23" t="s">
        <v>30</v>
      </c>
      <c r="E116" s="84">
        <v>2979.8</v>
      </c>
      <c r="F116" s="84">
        <f t="shared" si="3"/>
        <v>5959.6</v>
      </c>
    </row>
    <row r="117" spans="1:6" x14ac:dyDescent="0.25">
      <c r="A117" s="28"/>
      <c r="B117" s="51"/>
      <c r="C117" s="82"/>
      <c r="D117" s="23"/>
      <c r="E117" s="84"/>
      <c r="F117" s="84"/>
    </row>
    <row r="118" spans="1:6" ht="25.5" x14ac:dyDescent="0.25">
      <c r="A118" s="27">
        <v>3</v>
      </c>
      <c r="B118" s="64" t="s">
        <v>112</v>
      </c>
      <c r="C118" s="82"/>
      <c r="D118" s="23"/>
      <c r="E118" s="84"/>
      <c r="F118" s="84"/>
    </row>
    <row r="119" spans="1:6" ht="42.75" x14ac:dyDescent="0.25">
      <c r="A119" s="28">
        <v>3.1</v>
      </c>
      <c r="B119" s="86" t="s">
        <v>113</v>
      </c>
      <c r="C119" s="82">
        <v>3</v>
      </c>
      <c r="D119" s="23" t="s">
        <v>30</v>
      </c>
      <c r="E119" s="84">
        <v>2306311.77</v>
      </c>
      <c r="F119" s="84">
        <f>ROUND(C119*E119,2)</f>
        <v>6918935.3099999996</v>
      </c>
    </row>
    <row r="120" spans="1:6" x14ac:dyDescent="0.25">
      <c r="A120" s="28">
        <v>3.2</v>
      </c>
      <c r="B120" s="86" t="s">
        <v>114</v>
      </c>
      <c r="C120" s="82">
        <v>2</v>
      </c>
      <c r="D120" s="23" t="s">
        <v>30</v>
      </c>
      <c r="E120" s="84">
        <v>51564.28</v>
      </c>
      <c r="F120" s="84">
        <f t="shared" ref="F120:F138" si="4">ROUND(C120*E120,2)</f>
        <v>103128.56</v>
      </c>
    </row>
    <row r="121" spans="1:6" x14ac:dyDescent="0.25">
      <c r="A121" s="28">
        <v>3.3</v>
      </c>
      <c r="B121" s="86" t="s">
        <v>115</v>
      </c>
      <c r="C121" s="82">
        <v>2</v>
      </c>
      <c r="D121" s="23" t="s">
        <v>30</v>
      </c>
      <c r="E121" s="84">
        <v>415593.94</v>
      </c>
      <c r="F121" s="84">
        <f t="shared" si="4"/>
        <v>831187.88</v>
      </c>
    </row>
    <row r="122" spans="1:6" x14ac:dyDescent="0.25">
      <c r="A122" s="28">
        <v>3.4</v>
      </c>
      <c r="B122" s="86" t="s">
        <v>116</v>
      </c>
      <c r="C122" s="82">
        <v>4</v>
      </c>
      <c r="D122" s="23" t="s">
        <v>30</v>
      </c>
      <c r="E122" s="84">
        <v>7069.12</v>
      </c>
      <c r="F122" s="84">
        <f t="shared" si="4"/>
        <v>28276.48</v>
      </c>
    </row>
    <row r="123" spans="1:6" x14ac:dyDescent="0.25">
      <c r="A123" s="28">
        <v>3.5</v>
      </c>
      <c r="B123" s="86" t="s">
        <v>117</v>
      </c>
      <c r="C123" s="30">
        <v>2</v>
      </c>
      <c r="D123" s="23" t="s">
        <v>30</v>
      </c>
      <c r="E123" s="33">
        <v>4076.41</v>
      </c>
      <c r="F123" s="84">
        <f t="shared" si="4"/>
        <v>8152.82</v>
      </c>
    </row>
    <row r="124" spans="1:6" x14ac:dyDescent="0.25">
      <c r="A124" s="28">
        <v>3.6</v>
      </c>
      <c r="B124" s="86" t="s">
        <v>118</v>
      </c>
      <c r="C124" s="82">
        <v>2</v>
      </c>
      <c r="D124" s="23" t="s">
        <v>30</v>
      </c>
      <c r="E124" s="33">
        <v>2489.6999999999998</v>
      </c>
      <c r="F124" s="84">
        <f t="shared" si="4"/>
        <v>4979.3999999999996</v>
      </c>
    </row>
    <row r="125" spans="1:6" ht="28.5" x14ac:dyDescent="0.25">
      <c r="A125" s="28">
        <v>3.7</v>
      </c>
      <c r="B125" s="86" t="s">
        <v>119</v>
      </c>
      <c r="C125" s="82">
        <v>2</v>
      </c>
      <c r="D125" s="23" t="s">
        <v>30</v>
      </c>
      <c r="E125" s="93">
        <v>43550.1</v>
      </c>
      <c r="F125" s="84">
        <f t="shared" si="4"/>
        <v>87100.2</v>
      </c>
    </row>
    <row r="126" spans="1:6" ht="28.5" x14ac:dyDescent="0.25">
      <c r="A126" s="28">
        <v>3.8</v>
      </c>
      <c r="B126" s="86" t="s">
        <v>120</v>
      </c>
      <c r="C126" s="82">
        <v>2</v>
      </c>
      <c r="D126" s="23" t="s">
        <v>30</v>
      </c>
      <c r="E126" s="93">
        <v>30981.26</v>
      </c>
      <c r="F126" s="84">
        <f t="shared" si="4"/>
        <v>61962.52</v>
      </c>
    </row>
    <row r="127" spans="1:6" x14ac:dyDescent="0.25">
      <c r="A127" s="28">
        <v>3.9</v>
      </c>
      <c r="B127" s="86" t="s">
        <v>121</v>
      </c>
      <c r="C127" s="82">
        <v>2</v>
      </c>
      <c r="D127" s="23" t="s">
        <v>30</v>
      </c>
      <c r="E127" s="93">
        <v>42279.37</v>
      </c>
      <c r="F127" s="84">
        <f t="shared" si="4"/>
        <v>84558.74</v>
      </c>
    </row>
    <row r="128" spans="1:6" x14ac:dyDescent="0.25">
      <c r="A128" s="30">
        <v>3.1</v>
      </c>
      <c r="B128" s="86" t="s">
        <v>122</v>
      </c>
      <c r="C128" s="82">
        <v>2</v>
      </c>
      <c r="D128" s="23" t="s">
        <v>30</v>
      </c>
      <c r="E128" s="84">
        <v>11620.02</v>
      </c>
      <c r="F128" s="84">
        <f t="shared" si="4"/>
        <v>23240.04</v>
      </c>
    </row>
    <row r="129" spans="1:6" x14ac:dyDescent="0.25">
      <c r="A129" s="28">
        <v>3.11</v>
      </c>
      <c r="B129" s="86" t="s">
        <v>123</v>
      </c>
      <c r="C129" s="82">
        <v>2</v>
      </c>
      <c r="D129" s="23" t="s">
        <v>30</v>
      </c>
      <c r="E129" s="33">
        <v>4500</v>
      </c>
      <c r="F129" s="84">
        <f t="shared" si="4"/>
        <v>9000</v>
      </c>
    </row>
    <row r="130" spans="1:6" x14ac:dyDescent="0.25">
      <c r="A130" s="30">
        <v>3.12</v>
      </c>
      <c r="B130" s="86" t="s">
        <v>124</v>
      </c>
      <c r="C130" s="30">
        <v>2</v>
      </c>
      <c r="D130" s="23" t="s">
        <v>30</v>
      </c>
      <c r="E130" s="84">
        <v>6604.21</v>
      </c>
      <c r="F130" s="84">
        <f t="shared" si="4"/>
        <v>13208.42</v>
      </c>
    </row>
    <row r="131" spans="1:6" x14ac:dyDescent="0.25">
      <c r="A131" s="28">
        <v>3.13</v>
      </c>
      <c r="B131" s="86" t="s">
        <v>125</v>
      </c>
      <c r="C131" s="30">
        <v>2</v>
      </c>
      <c r="D131" s="23" t="s">
        <v>30</v>
      </c>
      <c r="E131" s="94">
        <v>7139.93</v>
      </c>
      <c r="F131" s="84">
        <f t="shared" si="4"/>
        <v>14279.86</v>
      </c>
    </row>
    <row r="132" spans="1:6" x14ac:dyDescent="0.25">
      <c r="A132" s="30">
        <v>3.14</v>
      </c>
      <c r="B132" s="86" t="s">
        <v>126</v>
      </c>
      <c r="C132" s="30">
        <v>1</v>
      </c>
      <c r="D132" s="23" t="s">
        <v>30</v>
      </c>
      <c r="E132" s="84">
        <v>8958.7900000000009</v>
      </c>
      <c r="F132" s="84">
        <f t="shared" si="4"/>
        <v>8958.7900000000009</v>
      </c>
    </row>
    <row r="133" spans="1:6" x14ac:dyDescent="0.25">
      <c r="A133" s="28">
        <v>3.15</v>
      </c>
      <c r="B133" s="86" t="s">
        <v>127</v>
      </c>
      <c r="C133" s="82">
        <v>1</v>
      </c>
      <c r="D133" s="23" t="s">
        <v>30</v>
      </c>
      <c r="E133" s="84">
        <v>32500</v>
      </c>
      <c r="F133" s="84">
        <f t="shared" si="4"/>
        <v>32500</v>
      </c>
    </row>
    <row r="134" spans="1:6" x14ac:dyDescent="0.25">
      <c r="A134" s="30">
        <v>3.16</v>
      </c>
      <c r="B134" s="86" t="s">
        <v>128</v>
      </c>
      <c r="C134" s="82">
        <v>1</v>
      </c>
      <c r="D134" s="23" t="s">
        <v>30</v>
      </c>
      <c r="E134" s="94">
        <v>5461.95</v>
      </c>
      <c r="F134" s="84">
        <f t="shared" si="4"/>
        <v>5461.95</v>
      </c>
    </row>
    <row r="135" spans="1:6" x14ac:dyDescent="0.25">
      <c r="A135" s="28">
        <v>3.17</v>
      </c>
      <c r="B135" s="86" t="s">
        <v>129</v>
      </c>
      <c r="C135" s="82">
        <v>2</v>
      </c>
      <c r="D135" s="23" t="s">
        <v>30</v>
      </c>
      <c r="E135" s="84">
        <v>2558.5100000000002</v>
      </c>
      <c r="F135" s="84">
        <f t="shared" si="4"/>
        <v>5117.0200000000004</v>
      </c>
    </row>
    <row r="136" spans="1:6" x14ac:dyDescent="0.25">
      <c r="A136" s="30">
        <v>3.18</v>
      </c>
      <c r="B136" s="86" t="s">
        <v>130</v>
      </c>
      <c r="C136" s="82">
        <v>2</v>
      </c>
      <c r="D136" s="23" t="s">
        <v>30</v>
      </c>
      <c r="E136" s="84">
        <v>8500</v>
      </c>
      <c r="F136" s="84">
        <f t="shared" si="4"/>
        <v>17000</v>
      </c>
    </row>
    <row r="137" spans="1:6" x14ac:dyDescent="0.25">
      <c r="A137" s="28">
        <v>3.19</v>
      </c>
      <c r="B137" s="86" t="s">
        <v>131</v>
      </c>
      <c r="C137" s="82">
        <v>4</v>
      </c>
      <c r="D137" s="23" t="s">
        <v>30</v>
      </c>
      <c r="E137" s="84">
        <v>6500</v>
      </c>
      <c r="F137" s="84">
        <f t="shared" si="4"/>
        <v>26000</v>
      </c>
    </row>
    <row r="138" spans="1:6" ht="28.5" x14ac:dyDescent="0.25">
      <c r="A138" s="30">
        <v>3.2</v>
      </c>
      <c r="B138" s="86" t="s">
        <v>132</v>
      </c>
      <c r="C138" s="82">
        <v>6.1</v>
      </c>
      <c r="D138" s="23" t="s">
        <v>18</v>
      </c>
      <c r="E138" s="84">
        <v>5866.21</v>
      </c>
      <c r="F138" s="84">
        <f t="shared" si="4"/>
        <v>35783.879999999997</v>
      </c>
    </row>
    <row r="139" spans="1:6" x14ac:dyDescent="0.25">
      <c r="A139" s="28"/>
      <c r="B139" s="95"/>
      <c r="C139" s="96"/>
      <c r="D139" s="96"/>
      <c r="E139" s="20"/>
      <c r="F139" s="84"/>
    </row>
    <row r="140" spans="1:6" ht="25.5" x14ac:dyDescent="0.25">
      <c r="A140" s="27">
        <v>4</v>
      </c>
      <c r="B140" s="64" t="s">
        <v>133</v>
      </c>
      <c r="C140" s="82"/>
      <c r="D140" s="23"/>
      <c r="E140" s="84"/>
      <c r="F140" s="84"/>
    </row>
    <row r="141" spans="1:6" ht="28.5" x14ac:dyDescent="0.25">
      <c r="A141" s="28">
        <v>4.0999999999999996</v>
      </c>
      <c r="B141" s="86" t="s">
        <v>134</v>
      </c>
      <c r="C141" s="82">
        <v>2</v>
      </c>
      <c r="D141" s="23" t="s">
        <v>30</v>
      </c>
      <c r="E141" s="84">
        <v>279801.59999999998</v>
      </c>
      <c r="F141" s="84">
        <f>ROUND(C141*E141,2)</f>
        <v>559603.19999999995</v>
      </c>
    </row>
    <row r="142" spans="1:6" x14ac:dyDescent="0.25">
      <c r="A142" s="97">
        <v>4.2</v>
      </c>
      <c r="B142" s="86" t="s">
        <v>135</v>
      </c>
      <c r="C142" s="98">
        <v>2</v>
      </c>
      <c r="D142" s="23" t="s">
        <v>30</v>
      </c>
      <c r="E142" s="94">
        <v>61436.15</v>
      </c>
      <c r="F142" s="84">
        <f>ROUND(C142*E142,2)</f>
        <v>122872.3</v>
      </c>
    </row>
    <row r="143" spans="1:6" x14ac:dyDescent="0.25">
      <c r="A143" s="28">
        <v>4.3</v>
      </c>
      <c r="B143" s="86" t="s">
        <v>136</v>
      </c>
      <c r="C143" s="98">
        <v>150</v>
      </c>
      <c r="D143" s="99" t="s">
        <v>72</v>
      </c>
      <c r="E143" s="94">
        <v>162.44999999999999</v>
      </c>
      <c r="F143" s="84">
        <f>ROUND(C143*E143,2)</f>
        <v>24367.5</v>
      </c>
    </row>
    <row r="144" spans="1:6" x14ac:dyDescent="0.25">
      <c r="A144" s="49"/>
      <c r="B144" s="100" t="s">
        <v>137</v>
      </c>
      <c r="C144" s="49"/>
      <c r="D144" s="49"/>
      <c r="E144" s="101"/>
      <c r="F144" s="101">
        <f>ROUND(SUM(F82:F143),2)</f>
        <v>12105575.949999999</v>
      </c>
    </row>
    <row r="145" spans="1:6" x14ac:dyDescent="0.25">
      <c r="A145" s="27"/>
      <c r="B145" s="26"/>
      <c r="C145" s="27"/>
      <c r="D145" s="27"/>
      <c r="E145" s="102"/>
      <c r="F145" s="102"/>
    </row>
    <row r="146" spans="1:6" x14ac:dyDescent="0.25">
      <c r="A146" s="103" t="s">
        <v>138</v>
      </c>
      <c r="B146" s="64" t="s">
        <v>139</v>
      </c>
      <c r="C146" s="104"/>
      <c r="D146" s="105"/>
      <c r="E146" s="106"/>
      <c r="F146" s="106"/>
    </row>
    <row r="147" spans="1:6" x14ac:dyDescent="0.25">
      <c r="A147" s="107"/>
      <c r="B147" s="108"/>
      <c r="C147" s="104"/>
      <c r="D147" s="105"/>
      <c r="E147" s="106"/>
      <c r="F147" s="106"/>
    </row>
    <row r="148" spans="1:6" x14ac:dyDescent="0.25">
      <c r="A148" s="109">
        <v>1</v>
      </c>
      <c r="B148" s="22" t="s">
        <v>140</v>
      </c>
      <c r="C148" s="110">
        <v>1</v>
      </c>
      <c r="D148" s="31" t="s">
        <v>141</v>
      </c>
      <c r="E148" s="111">
        <v>2500</v>
      </c>
      <c r="F148" s="440">
        <f>ROUND(C148*E148,2)</f>
        <v>2500</v>
      </c>
    </row>
    <row r="149" spans="1:6" x14ac:dyDescent="0.25">
      <c r="A149" s="109"/>
      <c r="B149" s="64"/>
      <c r="C149" s="110"/>
      <c r="D149" s="31"/>
      <c r="E149" s="112"/>
      <c r="F149" s="440"/>
    </row>
    <row r="150" spans="1:6" ht="28.5" x14ac:dyDescent="0.25">
      <c r="A150" s="109">
        <v>2</v>
      </c>
      <c r="B150" s="113" t="s">
        <v>142</v>
      </c>
      <c r="C150" s="110">
        <v>1</v>
      </c>
      <c r="D150" s="31" t="s">
        <v>141</v>
      </c>
      <c r="E150" s="111">
        <v>2385.15</v>
      </c>
      <c r="F150" s="440">
        <f>ROUND(C150*E150,2)</f>
        <v>2385.15</v>
      </c>
    </row>
    <row r="151" spans="1:6" x14ac:dyDescent="0.25">
      <c r="A151" s="109"/>
      <c r="B151" s="29"/>
      <c r="C151" s="110"/>
      <c r="D151" s="31"/>
      <c r="E151" s="112"/>
      <c r="F151" s="440"/>
    </row>
    <row r="152" spans="1:6" x14ac:dyDescent="0.25">
      <c r="A152" s="109">
        <v>3</v>
      </c>
      <c r="B152" s="22" t="s">
        <v>143</v>
      </c>
      <c r="C152" s="110"/>
      <c r="D152" s="31"/>
      <c r="E152" s="112"/>
      <c r="F152" s="440"/>
    </row>
    <row r="153" spans="1:6" ht="16.5" x14ac:dyDescent="0.25">
      <c r="A153" s="114">
        <v>3.1</v>
      </c>
      <c r="B153" s="86" t="s">
        <v>144</v>
      </c>
      <c r="C153" s="110">
        <v>1.45</v>
      </c>
      <c r="D153" s="115" t="s">
        <v>145</v>
      </c>
      <c r="E153" s="111">
        <v>13601.67</v>
      </c>
      <c r="F153" s="440">
        <f>ROUND(C153*E153,2)</f>
        <v>19722.419999999998</v>
      </c>
    </row>
    <row r="154" spans="1:6" ht="16.5" x14ac:dyDescent="0.25">
      <c r="A154" s="114">
        <v>3.2</v>
      </c>
      <c r="B154" s="86" t="s">
        <v>146</v>
      </c>
      <c r="C154" s="110">
        <v>0.32</v>
      </c>
      <c r="D154" s="115" t="s">
        <v>145</v>
      </c>
      <c r="E154" s="111">
        <v>41463.410000000003</v>
      </c>
      <c r="F154" s="440">
        <f>ROUND(C154*E154,2)</f>
        <v>13268.29</v>
      </c>
    </row>
    <row r="155" spans="1:6" ht="16.5" x14ac:dyDescent="0.25">
      <c r="A155" s="114">
        <v>3.3</v>
      </c>
      <c r="B155" s="86" t="s">
        <v>147</v>
      </c>
      <c r="C155" s="110">
        <v>0.18</v>
      </c>
      <c r="D155" s="115" t="s">
        <v>145</v>
      </c>
      <c r="E155" s="111">
        <v>40103.99</v>
      </c>
      <c r="F155" s="440">
        <f>ROUND(C155*E155,2)</f>
        <v>7218.72</v>
      </c>
    </row>
    <row r="156" spans="1:6" ht="16.5" x14ac:dyDescent="0.25">
      <c r="A156" s="114">
        <v>3.4</v>
      </c>
      <c r="B156" s="86" t="s">
        <v>148</v>
      </c>
      <c r="C156" s="110">
        <v>0.11</v>
      </c>
      <c r="D156" s="115" t="s">
        <v>145</v>
      </c>
      <c r="E156" s="111">
        <v>31766.43</v>
      </c>
      <c r="F156" s="441">
        <f>ROUND((C156*E156),2)</f>
        <v>3494.31</v>
      </c>
    </row>
    <row r="157" spans="1:6" ht="16.5" x14ac:dyDescent="0.25">
      <c r="A157" s="114">
        <v>3.5</v>
      </c>
      <c r="B157" s="86" t="s">
        <v>149</v>
      </c>
      <c r="C157" s="110">
        <v>0.17</v>
      </c>
      <c r="D157" s="115" t="s">
        <v>145</v>
      </c>
      <c r="E157" s="111">
        <v>26858.81</v>
      </c>
      <c r="F157" s="441">
        <f>ROUND((C157*E157),2)</f>
        <v>4566</v>
      </c>
    </row>
    <row r="158" spans="1:6" ht="16.5" x14ac:dyDescent="0.25">
      <c r="A158" s="114">
        <v>3.6</v>
      </c>
      <c r="B158" s="86" t="s">
        <v>150</v>
      </c>
      <c r="C158" s="110">
        <v>0.12</v>
      </c>
      <c r="D158" s="115" t="s">
        <v>145</v>
      </c>
      <c r="E158" s="111">
        <v>33177.339999999997</v>
      </c>
      <c r="F158" s="440">
        <f>ROUND(C158*E158,2)</f>
        <v>3981.28</v>
      </c>
    </row>
    <row r="159" spans="1:6" ht="16.5" x14ac:dyDescent="0.25">
      <c r="A159" s="114">
        <v>3.7</v>
      </c>
      <c r="B159" s="86" t="s">
        <v>151</v>
      </c>
      <c r="C159" s="110">
        <v>0.81</v>
      </c>
      <c r="D159" s="115" t="s">
        <v>145</v>
      </c>
      <c r="E159" s="111">
        <v>19471.240000000002</v>
      </c>
      <c r="F159" s="440">
        <f>ROUND(C159*E159,2)</f>
        <v>15771.7</v>
      </c>
    </row>
    <row r="160" spans="1:6" x14ac:dyDescent="0.25">
      <c r="A160" s="109"/>
      <c r="B160" s="29"/>
      <c r="C160" s="110"/>
      <c r="D160" s="31"/>
      <c r="E160" s="111"/>
      <c r="F160" s="440"/>
    </row>
    <row r="161" spans="1:6" x14ac:dyDescent="0.25">
      <c r="A161" s="109">
        <v>4</v>
      </c>
      <c r="B161" s="22" t="s">
        <v>152</v>
      </c>
      <c r="C161" s="110"/>
      <c r="D161" s="31"/>
      <c r="E161" s="112"/>
      <c r="F161" s="440"/>
    </row>
    <row r="162" spans="1:6" x14ac:dyDescent="0.25">
      <c r="A162" s="116">
        <v>4.0999999999999996</v>
      </c>
      <c r="B162" s="86" t="s">
        <v>153</v>
      </c>
      <c r="C162" s="110">
        <v>4.82</v>
      </c>
      <c r="D162" s="115" t="s">
        <v>154</v>
      </c>
      <c r="E162" s="111">
        <v>1364.77</v>
      </c>
      <c r="F162" s="440">
        <f>ROUND(C162*E162,2)</f>
        <v>6578.19</v>
      </c>
    </row>
    <row r="163" spans="1:6" x14ac:dyDescent="0.25">
      <c r="A163" s="116">
        <v>4.2</v>
      </c>
      <c r="B163" s="86" t="s">
        <v>155</v>
      </c>
      <c r="C163" s="110">
        <v>22.69</v>
      </c>
      <c r="D163" s="115" t="s">
        <v>154</v>
      </c>
      <c r="E163" s="111">
        <v>1448.13</v>
      </c>
      <c r="F163" s="440">
        <f>ROUND(C163*E163,2)</f>
        <v>32858.07</v>
      </c>
    </row>
    <row r="164" spans="1:6" x14ac:dyDescent="0.25">
      <c r="A164" s="116">
        <v>4.3</v>
      </c>
      <c r="B164" s="86" t="s">
        <v>156</v>
      </c>
      <c r="C164" s="110">
        <v>1.62</v>
      </c>
      <c r="D164" s="115" t="s">
        <v>154</v>
      </c>
      <c r="E164" s="111">
        <v>1623.66</v>
      </c>
      <c r="F164" s="440">
        <f>ROUND(C164*E164,2)</f>
        <v>2630.33</v>
      </c>
    </row>
    <row r="165" spans="1:6" x14ac:dyDescent="0.25">
      <c r="A165" s="117"/>
      <c r="B165" s="29"/>
      <c r="C165" s="110"/>
      <c r="D165" s="31"/>
      <c r="E165" s="111"/>
      <c r="F165" s="440"/>
    </row>
    <row r="166" spans="1:6" x14ac:dyDescent="0.25">
      <c r="A166" s="109">
        <v>5</v>
      </c>
      <c r="B166" s="22" t="s">
        <v>157</v>
      </c>
      <c r="C166" s="110"/>
      <c r="D166" s="31"/>
      <c r="E166" s="112"/>
      <c r="F166" s="440"/>
    </row>
    <row r="167" spans="1:6" x14ac:dyDescent="0.25">
      <c r="A167" s="116">
        <v>5.0999999999999996</v>
      </c>
      <c r="B167" s="86" t="s">
        <v>158</v>
      </c>
      <c r="C167" s="110">
        <v>52.43</v>
      </c>
      <c r="D167" s="115" t="s">
        <v>154</v>
      </c>
      <c r="E167" s="111">
        <v>84.65</v>
      </c>
      <c r="F167" s="440">
        <f t="shared" ref="F167:F174" si="5">ROUND(C167*E167,2)</f>
        <v>4438.2</v>
      </c>
    </row>
    <row r="168" spans="1:6" x14ac:dyDescent="0.25">
      <c r="A168" s="116">
        <v>5.2</v>
      </c>
      <c r="B168" s="86" t="s">
        <v>159</v>
      </c>
      <c r="C168" s="110">
        <v>26.04</v>
      </c>
      <c r="D168" s="115" t="s">
        <v>154</v>
      </c>
      <c r="E168" s="111">
        <v>454.01</v>
      </c>
      <c r="F168" s="440">
        <f t="shared" si="5"/>
        <v>11822.42</v>
      </c>
    </row>
    <row r="169" spans="1:6" x14ac:dyDescent="0.25">
      <c r="A169" s="116">
        <v>5.3</v>
      </c>
      <c r="B169" s="86" t="s">
        <v>160</v>
      </c>
      <c r="C169" s="110">
        <v>18.97</v>
      </c>
      <c r="D169" s="115" t="s">
        <v>154</v>
      </c>
      <c r="E169" s="111">
        <v>494.41</v>
      </c>
      <c r="F169" s="440">
        <f t="shared" si="5"/>
        <v>9378.9599999999991</v>
      </c>
    </row>
    <row r="170" spans="1:6" x14ac:dyDescent="0.25">
      <c r="A170" s="116">
        <v>5.4</v>
      </c>
      <c r="B170" s="86" t="s">
        <v>61</v>
      </c>
      <c r="C170" s="110">
        <v>7.42</v>
      </c>
      <c r="D170" s="115" t="s">
        <v>154</v>
      </c>
      <c r="E170" s="111">
        <v>673.06</v>
      </c>
      <c r="F170" s="440">
        <f t="shared" si="5"/>
        <v>4994.1099999999997</v>
      </c>
    </row>
    <row r="171" spans="1:6" x14ac:dyDescent="0.25">
      <c r="A171" s="116">
        <v>5.5</v>
      </c>
      <c r="B171" s="86" t="s">
        <v>161</v>
      </c>
      <c r="C171" s="110">
        <v>46.64</v>
      </c>
      <c r="D171" s="115" t="s">
        <v>154</v>
      </c>
      <c r="E171" s="111">
        <v>287.37</v>
      </c>
      <c r="F171" s="440">
        <f t="shared" si="5"/>
        <v>13402.94</v>
      </c>
    </row>
    <row r="172" spans="1:6" x14ac:dyDescent="0.25">
      <c r="A172" s="116">
        <v>5.6</v>
      </c>
      <c r="B172" s="86" t="s">
        <v>162</v>
      </c>
      <c r="C172" s="110">
        <v>35.6</v>
      </c>
      <c r="D172" s="31" t="s">
        <v>18</v>
      </c>
      <c r="E172" s="111">
        <v>117.41</v>
      </c>
      <c r="F172" s="440">
        <f t="shared" si="5"/>
        <v>4179.8</v>
      </c>
    </row>
    <row r="173" spans="1:6" x14ac:dyDescent="0.25">
      <c r="A173" s="116">
        <v>5.7</v>
      </c>
      <c r="B173" s="86" t="s">
        <v>62</v>
      </c>
      <c r="C173" s="110">
        <v>2.02</v>
      </c>
      <c r="D173" s="31" t="s">
        <v>18</v>
      </c>
      <c r="E173" s="111">
        <v>1285.71</v>
      </c>
      <c r="F173" s="440">
        <f t="shared" si="5"/>
        <v>2597.13</v>
      </c>
    </row>
    <row r="174" spans="1:6" x14ac:dyDescent="0.25">
      <c r="A174" s="116">
        <v>5.8</v>
      </c>
      <c r="B174" s="86" t="s">
        <v>163</v>
      </c>
      <c r="C174" s="110">
        <v>10.1</v>
      </c>
      <c r="D174" s="31" t="s">
        <v>18</v>
      </c>
      <c r="E174" s="111">
        <v>150.75</v>
      </c>
      <c r="F174" s="440">
        <f t="shared" si="5"/>
        <v>1522.58</v>
      </c>
    </row>
    <row r="175" spans="1:6" x14ac:dyDescent="0.25">
      <c r="A175" s="117"/>
      <c r="B175" s="86" t="s">
        <v>164</v>
      </c>
      <c r="C175" s="110"/>
      <c r="D175" s="31"/>
      <c r="E175" s="112"/>
      <c r="F175" s="440"/>
    </row>
    <row r="176" spans="1:6" ht="28.5" x14ac:dyDescent="0.25">
      <c r="A176" s="109">
        <v>6</v>
      </c>
      <c r="B176" s="86" t="s">
        <v>165</v>
      </c>
      <c r="C176" s="110">
        <v>5.3</v>
      </c>
      <c r="D176" s="115" t="s">
        <v>154</v>
      </c>
      <c r="E176" s="111">
        <v>1021.41</v>
      </c>
      <c r="F176" s="440">
        <f>ROUND(C176*E176,2)</f>
        <v>5413.47</v>
      </c>
    </row>
    <row r="177" spans="1:6" x14ac:dyDescent="0.25">
      <c r="A177" s="109"/>
      <c r="B177" s="86" t="s">
        <v>164</v>
      </c>
      <c r="C177" s="110"/>
      <c r="D177" s="115"/>
      <c r="E177" s="111"/>
      <c r="F177" s="440"/>
    </row>
    <row r="178" spans="1:6" x14ac:dyDescent="0.25">
      <c r="A178" s="109">
        <v>7</v>
      </c>
      <c r="B178" s="86" t="s">
        <v>166</v>
      </c>
      <c r="C178" s="110">
        <v>6.06</v>
      </c>
      <c r="D178" s="115" t="s">
        <v>154</v>
      </c>
      <c r="E178" s="111">
        <v>1218.56</v>
      </c>
      <c r="F178" s="440">
        <f>ROUND(C178*E178,2)</f>
        <v>7384.47</v>
      </c>
    </row>
    <row r="179" spans="1:6" x14ac:dyDescent="0.25">
      <c r="A179" s="109"/>
      <c r="B179" s="86" t="s">
        <v>164</v>
      </c>
      <c r="C179" s="110"/>
      <c r="D179" s="31"/>
      <c r="E179" s="111"/>
      <c r="F179" s="440"/>
    </row>
    <row r="180" spans="1:6" ht="28.5" x14ac:dyDescent="0.25">
      <c r="A180" s="109">
        <v>8</v>
      </c>
      <c r="B180" s="86" t="s">
        <v>167</v>
      </c>
      <c r="C180" s="110">
        <v>1</v>
      </c>
      <c r="D180" s="118" t="s">
        <v>30</v>
      </c>
      <c r="E180" s="111">
        <v>10500</v>
      </c>
      <c r="F180" s="440">
        <f>ROUND(C180*E180,2)</f>
        <v>10500</v>
      </c>
    </row>
    <row r="181" spans="1:6" x14ac:dyDescent="0.25">
      <c r="A181" s="109"/>
      <c r="B181" s="86"/>
      <c r="C181" s="110"/>
      <c r="D181" s="31"/>
      <c r="E181" s="112"/>
      <c r="F181" s="440"/>
    </row>
    <row r="182" spans="1:6" x14ac:dyDescent="0.25">
      <c r="A182" s="109">
        <v>9</v>
      </c>
      <c r="B182" s="86" t="s">
        <v>168</v>
      </c>
      <c r="C182" s="110">
        <v>5.16</v>
      </c>
      <c r="D182" s="31" t="s">
        <v>169</v>
      </c>
      <c r="E182" s="111">
        <v>642.33000000000004</v>
      </c>
      <c r="F182" s="440">
        <f>ROUND(C182*E182,2)</f>
        <v>3314.42</v>
      </c>
    </row>
    <row r="183" spans="1:6" x14ac:dyDescent="0.25">
      <c r="A183" s="117"/>
      <c r="B183" s="119"/>
      <c r="C183" s="110"/>
      <c r="D183" s="31"/>
      <c r="E183" s="111"/>
      <c r="F183" s="440"/>
    </row>
    <row r="184" spans="1:6" x14ac:dyDescent="0.25">
      <c r="A184" s="109">
        <v>10</v>
      </c>
      <c r="B184" s="22" t="s">
        <v>170</v>
      </c>
      <c r="C184" s="120"/>
      <c r="D184" s="28"/>
      <c r="E184" s="112"/>
      <c r="F184" s="440"/>
    </row>
    <row r="185" spans="1:6" x14ac:dyDescent="0.25">
      <c r="A185" s="114">
        <v>10.1</v>
      </c>
      <c r="B185" s="29" t="s">
        <v>171</v>
      </c>
      <c r="C185" s="121">
        <v>1</v>
      </c>
      <c r="D185" s="118" t="s">
        <v>30</v>
      </c>
      <c r="E185" s="111">
        <v>11694.87</v>
      </c>
      <c r="F185" s="33">
        <f t="shared" ref="F185:F193" si="6">ROUND(C185*E185,2)</f>
        <v>11694.87</v>
      </c>
    </row>
    <row r="186" spans="1:6" x14ac:dyDescent="0.25">
      <c r="A186" s="114">
        <v>10.199999999999999</v>
      </c>
      <c r="B186" s="29" t="s">
        <v>172</v>
      </c>
      <c r="C186" s="121">
        <v>1</v>
      </c>
      <c r="D186" s="118" t="s">
        <v>30</v>
      </c>
      <c r="E186" s="111">
        <v>14073.6</v>
      </c>
      <c r="F186" s="33">
        <f t="shared" si="6"/>
        <v>14073.6</v>
      </c>
    </row>
    <row r="187" spans="1:6" x14ac:dyDescent="0.25">
      <c r="A187" s="114">
        <v>10.3</v>
      </c>
      <c r="B187" s="29" t="s">
        <v>173</v>
      </c>
      <c r="C187" s="121">
        <v>2</v>
      </c>
      <c r="D187" s="118" t="s">
        <v>30</v>
      </c>
      <c r="E187" s="111">
        <v>8472.2900000000009</v>
      </c>
      <c r="F187" s="33">
        <f t="shared" si="6"/>
        <v>16944.580000000002</v>
      </c>
    </row>
    <row r="188" spans="1:6" x14ac:dyDescent="0.25">
      <c r="A188" s="114">
        <v>10.4</v>
      </c>
      <c r="B188" s="29" t="s">
        <v>174</v>
      </c>
      <c r="C188" s="121">
        <v>1</v>
      </c>
      <c r="D188" s="118" t="s">
        <v>30</v>
      </c>
      <c r="E188" s="111">
        <v>32374.12</v>
      </c>
      <c r="F188" s="33">
        <f t="shared" si="6"/>
        <v>32374.12</v>
      </c>
    </row>
    <row r="189" spans="1:6" x14ac:dyDescent="0.25">
      <c r="A189" s="114">
        <v>10.5</v>
      </c>
      <c r="B189" s="29" t="s">
        <v>175</v>
      </c>
      <c r="C189" s="121">
        <v>2</v>
      </c>
      <c r="D189" s="118" t="s">
        <v>30</v>
      </c>
      <c r="E189" s="111">
        <v>3294.53</v>
      </c>
      <c r="F189" s="33">
        <f t="shared" si="6"/>
        <v>6589.06</v>
      </c>
    </row>
    <row r="190" spans="1:6" x14ac:dyDescent="0.25">
      <c r="A190" s="114">
        <v>10.6</v>
      </c>
      <c r="B190" s="29" t="s">
        <v>176</v>
      </c>
      <c r="C190" s="121">
        <v>1</v>
      </c>
      <c r="D190" s="118" t="s">
        <v>30</v>
      </c>
      <c r="E190" s="111">
        <v>9500</v>
      </c>
      <c r="F190" s="33">
        <f t="shared" si="6"/>
        <v>9500</v>
      </c>
    </row>
    <row r="191" spans="1:6" x14ac:dyDescent="0.25">
      <c r="A191" s="114">
        <v>10.7</v>
      </c>
      <c r="B191" s="29" t="s">
        <v>177</v>
      </c>
      <c r="C191" s="121">
        <v>1</v>
      </c>
      <c r="D191" s="118" t="s">
        <v>30</v>
      </c>
      <c r="E191" s="111">
        <v>2256.6</v>
      </c>
      <c r="F191" s="33">
        <f t="shared" si="6"/>
        <v>2256.6</v>
      </c>
    </row>
    <row r="192" spans="1:6" x14ac:dyDescent="0.25">
      <c r="A192" s="114">
        <v>10.8</v>
      </c>
      <c r="B192" s="29" t="s">
        <v>178</v>
      </c>
      <c r="C192" s="121">
        <v>1</v>
      </c>
      <c r="D192" s="23" t="s">
        <v>141</v>
      </c>
      <c r="E192" s="111">
        <v>16500</v>
      </c>
      <c r="F192" s="33">
        <f t="shared" si="6"/>
        <v>16500</v>
      </c>
    </row>
    <row r="193" spans="1:6" x14ac:dyDescent="0.25">
      <c r="A193" s="114">
        <v>10.9</v>
      </c>
      <c r="B193" s="29" t="s">
        <v>179</v>
      </c>
      <c r="C193" s="121">
        <v>1</v>
      </c>
      <c r="D193" s="23" t="s">
        <v>141</v>
      </c>
      <c r="E193" s="111">
        <v>16500</v>
      </c>
      <c r="F193" s="33">
        <f t="shared" si="6"/>
        <v>16500</v>
      </c>
    </row>
    <row r="194" spans="1:6" x14ac:dyDescent="0.25">
      <c r="A194" s="117"/>
      <c r="B194" s="119" t="s">
        <v>164</v>
      </c>
      <c r="C194" s="121"/>
      <c r="D194" s="23"/>
      <c r="E194" s="122"/>
      <c r="F194" s="33"/>
    </row>
    <row r="195" spans="1:6" x14ac:dyDescent="0.25">
      <c r="A195" s="109">
        <v>11</v>
      </c>
      <c r="B195" s="22" t="s">
        <v>180</v>
      </c>
      <c r="C195" s="123"/>
      <c r="D195" s="31"/>
      <c r="E195" s="112"/>
      <c r="F195" s="440"/>
    </row>
    <row r="196" spans="1:6" x14ac:dyDescent="0.25">
      <c r="A196" s="124">
        <v>11.1</v>
      </c>
      <c r="B196" s="125" t="s">
        <v>181</v>
      </c>
      <c r="C196" s="126">
        <v>6</v>
      </c>
      <c r="D196" s="127" t="s">
        <v>30</v>
      </c>
      <c r="E196" s="128">
        <v>1507.07</v>
      </c>
      <c r="F196" s="442">
        <f>ROUND(C196*E196,2)</f>
        <v>9042.42</v>
      </c>
    </row>
    <row r="197" spans="1:6" x14ac:dyDescent="0.25">
      <c r="A197" s="114">
        <v>11.2</v>
      </c>
      <c r="B197" s="29" t="s">
        <v>182</v>
      </c>
      <c r="C197" s="123">
        <v>1</v>
      </c>
      <c r="D197" s="118" t="s">
        <v>30</v>
      </c>
      <c r="E197" s="111">
        <v>12900.07</v>
      </c>
      <c r="F197" s="440">
        <f>ROUND(C197*E197,2)</f>
        <v>12900.07</v>
      </c>
    </row>
    <row r="198" spans="1:6" x14ac:dyDescent="0.25">
      <c r="A198" s="114">
        <v>11.3</v>
      </c>
      <c r="B198" s="29" t="s">
        <v>183</v>
      </c>
      <c r="C198" s="123">
        <v>3</v>
      </c>
      <c r="D198" s="118" t="s">
        <v>30</v>
      </c>
      <c r="E198" s="111">
        <v>1719.46</v>
      </c>
      <c r="F198" s="440">
        <f>ROUND(C198*E198,2)</f>
        <v>5158.38</v>
      </c>
    </row>
    <row r="199" spans="1:6" x14ac:dyDescent="0.25">
      <c r="A199" s="114">
        <v>11.4</v>
      </c>
      <c r="B199" s="29" t="s">
        <v>184</v>
      </c>
      <c r="C199" s="123">
        <v>3</v>
      </c>
      <c r="D199" s="118" t="s">
        <v>30</v>
      </c>
      <c r="E199" s="111">
        <v>1460.56</v>
      </c>
      <c r="F199" s="440">
        <f>ROUND(C199*E199,2)</f>
        <v>4381.68</v>
      </c>
    </row>
    <row r="200" spans="1:6" x14ac:dyDescent="0.25">
      <c r="A200" s="117"/>
      <c r="B200" s="29" t="s">
        <v>164</v>
      </c>
      <c r="C200" s="123"/>
      <c r="D200" s="118"/>
      <c r="E200" s="111"/>
      <c r="F200" s="440"/>
    </row>
    <row r="201" spans="1:6" x14ac:dyDescent="0.25">
      <c r="A201" s="109">
        <v>12</v>
      </c>
      <c r="B201" s="29" t="s">
        <v>185</v>
      </c>
      <c r="C201" s="129">
        <v>1</v>
      </c>
      <c r="D201" s="118" t="s">
        <v>30</v>
      </c>
      <c r="E201" s="84">
        <v>12500</v>
      </c>
      <c r="F201" s="443">
        <f>ROUND((C201*E201),2)</f>
        <v>12500</v>
      </c>
    </row>
    <row r="202" spans="1:6" x14ac:dyDescent="0.25">
      <c r="A202" s="130"/>
      <c r="B202" s="444" t="s">
        <v>186</v>
      </c>
      <c r="C202" s="131"/>
      <c r="D202" s="132"/>
      <c r="E202" s="133"/>
      <c r="F202" s="445">
        <f>SUM(F148:F201)</f>
        <v>364338.33999999997</v>
      </c>
    </row>
    <row r="203" spans="1:6" x14ac:dyDescent="0.25">
      <c r="A203" s="27"/>
      <c r="B203" s="26"/>
      <c r="C203" s="27"/>
      <c r="D203" s="27"/>
      <c r="E203" s="102"/>
      <c r="F203" s="102"/>
    </row>
    <row r="204" spans="1:6" x14ac:dyDescent="0.25">
      <c r="A204" s="134" t="s">
        <v>187</v>
      </c>
      <c r="B204" s="22" t="s">
        <v>188</v>
      </c>
      <c r="C204" s="27"/>
      <c r="D204" s="27"/>
      <c r="E204" s="33"/>
      <c r="F204" s="423"/>
    </row>
    <row r="205" spans="1:6" x14ac:dyDescent="0.25">
      <c r="A205" s="28"/>
      <c r="B205" s="32"/>
      <c r="C205" s="27"/>
      <c r="D205" s="27"/>
      <c r="E205" s="33"/>
      <c r="F205" s="423"/>
    </row>
    <row r="206" spans="1:6" x14ac:dyDescent="0.25">
      <c r="A206" s="34">
        <v>1</v>
      </c>
      <c r="B206" s="29" t="s">
        <v>17</v>
      </c>
      <c r="C206" s="36">
        <v>113.2</v>
      </c>
      <c r="D206" s="31" t="s">
        <v>18</v>
      </c>
      <c r="E206" s="33">
        <v>10.53</v>
      </c>
      <c r="F206" s="423">
        <f>ROUND(C206*E206,2)</f>
        <v>1192</v>
      </c>
    </row>
    <row r="207" spans="1:6" x14ac:dyDescent="0.25">
      <c r="A207" s="28"/>
      <c r="B207" s="32"/>
      <c r="C207" s="27"/>
      <c r="D207" s="27"/>
      <c r="E207" s="33"/>
      <c r="F207" s="423"/>
    </row>
    <row r="208" spans="1:6" x14ac:dyDescent="0.25">
      <c r="A208" s="34">
        <v>2</v>
      </c>
      <c r="B208" s="22" t="s">
        <v>19</v>
      </c>
      <c r="C208" s="36"/>
      <c r="D208" s="23"/>
      <c r="E208" s="25"/>
      <c r="F208" s="423"/>
    </row>
    <row r="209" spans="1:6" x14ac:dyDescent="0.25">
      <c r="A209" s="37">
        <v>2.1</v>
      </c>
      <c r="B209" s="29" t="s">
        <v>189</v>
      </c>
      <c r="C209" s="36">
        <v>122.26</v>
      </c>
      <c r="D209" s="23" t="s">
        <v>21</v>
      </c>
      <c r="E209" s="25">
        <v>152.11000000000001</v>
      </c>
      <c r="F209" s="423">
        <f>ROUND(C209*E209,2)</f>
        <v>18596.97</v>
      </c>
    </row>
    <row r="210" spans="1:6" x14ac:dyDescent="0.25">
      <c r="A210" s="37">
        <v>2.2000000000000002</v>
      </c>
      <c r="B210" s="29" t="s">
        <v>190</v>
      </c>
      <c r="C210" s="38">
        <v>110.69</v>
      </c>
      <c r="D210" s="23" t="s">
        <v>21</v>
      </c>
      <c r="E210" s="39">
        <v>224.1</v>
      </c>
      <c r="F210" s="423">
        <f>ROUND(C210*E210,2)</f>
        <v>24805.63</v>
      </c>
    </row>
    <row r="211" spans="1:6" ht="28.5" x14ac:dyDescent="0.25">
      <c r="A211" s="37">
        <v>2.2999999999999998</v>
      </c>
      <c r="B211" s="24" t="s">
        <v>191</v>
      </c>
      <c r="C211" s="40">
        <v>13.88</v>
      </c>
      <c r="D211" s="23" t="s">
        <v>21</v>
      </c>
      <c r="E211" s="41">
        <v>195.86</v>
      </c>
      <c r="F211" s="423">
        <f>ROUND(C211*E211,2)</f>
        <v>2718.54</v>
      </c>
    </row>
    <row r="212" spans="1:6" x14ac:dyDescent="0.25">
      <c r="A212" s="37"/>
      <c r="B212" s="43"/>
      <c r="C212" s="40"/>
      <c r="D212" s="44"/>
      <c r="E212" s="41"/>
      <c r="F212" s="423"/>
    </row>
    <row r="213" spans="1:6" x14ac:dyDescent="0.25">
      <c r="A213" s="34">
        <v>3</v>
      </c>
      <c r="B213" s="22" t="s">
        <v>192</v>
      </c>
      <c r="C213" s="36"/>
      <c r="D213" s="23"/>
      <c r="E213" s="25"/>
      <c r="F213" s="424"/>
    </row>
    <row r="214" spans="1:6" x14ac:dyDescent="0.25">
      <c r="A214" s="37">
        <v>3.1</v>
      </c>
      <c r="B214" s="29" t="s">
        <v>193</v>
      </c>
      <c r="C214" s="36">
        <v>113.2</v>
      </c>
      <c r="D214" s="31" t="s">
        <v>18</v>
      </c>
      <c r="E214" s="33">
        <v>12297.57</v>
      </c>
      <c r="F214" s="424">
        <f>ROUND(C214*E214,2)</f>
        <v>1392084.92</v>
      </c>
    </row>
    <row r="215" spans="1:6" x14ac:dyDescent="0.25">
      <c r="A215" s="37"/>
      <c r="B215" s="43"/>
      <c r="C215" s="40"/>
      <c r="D215" s="44"/>
      <c r="E215" s="41"/>
      <c r="F215" s="423"/>
    </row>
    <row r="216" spans="1:6" x14ac:dyDescent="0.25">
      <c r="A216" s="34">
        <v>4</v>
      </c>
      <c r="B216" s="22" t="s">
        <v>194</v>
      </c>
      <c r="C216" s="36"/>
      <c r="D216" s="23"/>
      <c r="E216" s="25"/>
      <c r="F216" s="424"/>
    </row>
    <row r="217" spans="1:6" x14ac:dyDescent="0.25">
      <c r="A217" s="37">
        <v>4.0999999999999996</v>
      </c>
      <c r="B217" s="29" t="s">
        <v>193</v>
      </c>
      <c r="C217" s="36">
        <v>113.2</v>
      </c>
      <c r="D217" s="31" t="s">
        <v>18</v>
      </c>
      <c r="E217" s="33">
        <v>455.83</v>
      </c>
      <c r="F217" s="424">
        <f>ROUND(C217*E217,2)</f>
        <v>51599.96</v>
      </c>
    </row>
    <row r="218" spans="1:6" x14ac:dyDescent="0.25">
      <c r="A218" s="37"/>
      <c r="B218" s="43"/>
      <c r="C218" s="40"/>
      <c r="D218" s="44"/>
      <c r="E218" s="41"/>
      <c r="F218" s="424"/>
    </row>
    <row r="219" spans="1:6" ht="25.5" x14ac:dyDescent="0.25">
      <c r="A219" s="27">
        <v>5</v>
      </c>
      <c r="B219" s="135" t="s">
        <v>195</v>
      </c>
      <c r="C219" s="27"/>
      <c r="D219" s="27"/>
      <c r="E219" s="33"/>
      <c r="F219" s="424"/>
    </row>
    <row r="220" spans="1:6" x14ac:dyDescent="0.25">
      <c r="A220" s="28">
        <v>5.0999999999999996</v>
      </c>
      <c r="B220" s="29" t="s">
        <v>196</v>
      </c>
      <c r="C220" s="30">
        <v>1</v>
      </c>
      <c r="D220" s="118" t="s">
        <v>30</v>
      </c>
      <c r="E220" s="33">
        <v>9851.67</v>
      </c>
      <c r="F220" s="424">
        <f>ROUND(C220*E220,2)</f>
        <v>9851.67</v>
      </c>
    </row>
    <row r="221" spans="1:6" x14ac:dyDescent="0.25">
      <c r="A221" s="28">
        <v>5.2</v>
      </c>
      <c r="B221" s="29" t="s">
        <v>197</v>
      </c>
      <c r="C221" s="30">
        <v>2</v>
      </c>
      <c r="D221" s="118" t="s">
        <v>30</v>
      </c>
      <c r="E221" s="33">
        <v>8958.7900000000009</v>
      </c>
      <c r="F221" s="424">
        <f>ROUND(C221*E221,2)</f>
        <v>17917.580000000002</v>
      </c>
    </row>
    <row r="222" spans="1:6" x14ac:dyDescent="0.25">
      <c r="A222" s="28">
        <v>5.3</v>
      </c>
      <c r="B222" s="29" t="s">
        <v>198</v>
      </c>
      <c r="C222" s="30">
        <v>1</v>
      </c>
      <c r="D222" s="118" t="s">
        <v>30</v>
      </c>
      <c r="E222" s="33">
        <v>8465.44</v>
      </c>
      <c r="F222" s="424">
        <f>ROUND(C222*E222,2)</f>
        <v>8465.44</v>
      </c>
    </row>
    <row r="223" spans="1:6" x14ac:dyDescent="0.25">
      <c r="A223" s="28">
        <v>5.4</v>
      </c>
      <c r="B223" s="29" t="s">
        <v>199</v>
      </c>
      <c r="C223" s="30">
        <v>1</v>
      </c>
      <c r="D223" s="118" t="s">
        <v>30</v>
      </c>
      <c r="E223" s="33">
        <v>8601.64</v>
      </c>
      <c r="F223" s="424">
        <f>ROUND(C223*E223,2)</f>
        <v>8601.64</v>
      </c>
    </row>
    <row r="224" spans="1:6" x14ac:dyDescent="0.25">
      <c r="A224" s="28"/>
      <c r="B224" s="29"/>
      <c r="C224" s="30"/>
      <c r="D224" s="31"/>
      <c r="E224" s="33"/>
      <c r="F224" s="424"/>
    </row>
    <row r="225" spans="1:6" x14ac:dyDescent="0.25">
      <c r="A225" s="27">
        <v>6</v>
      </c>
      <c r="B225" s="135" t="s">
        <v>200</v>
      </c>
      <c r="C225" s="30"/>
      <c r="D225" s="31"/>
      <c r="E225" s="33"/>
      <c r="F225" s="424"/>
    </row>
    <row r="226" spans="1:6" x14ac:dyDescent="0.25">
      <c r="A226" s="28">
        <v>6.1</v>
      </c>
      <c r="B226" s="29" t="s">
        <v>201</v>
      </c>
      <c r="C226" s="30">
        <v>2</v>
      </c>
      <c r="D226" s="118" t="s">
        <v>30</v>
      </c>
      <c r="E226" s="33">
        <v>69514.320000000007</v>
      </c>
      <c r="F226" s="424">
        <f>ROUND(C226*E226,2)</f>
        <v>139028.64000000001</v>
      </c>
    </row>
    <row r="227" spans="1:6" x14ac:dyDescent="0.25">
      <c r="A227" s="28">
        <v>6.2</v>
      </c>
      <c r="B227" s="29" t="s">
        <v>202</v>
      </c>
      <c r="C227" s="30">
        <v>2</v>
      </c>
      <c r="D227" s="118" t="s">
        <v>30</v>
      </c>
      <c r="E227" s="33">
        <v>78684.759999999995</v>
      </c>
      <c r="F227" s="424">
        <f>ROUND(C227*E227,2)</f>
        <v>157369.51999999999</v>
      </c>
    </row>
    <row r="228" spans="1:6" x14ac:dyDescent="0.25">
      <c r="A228" s="28">
        <v>6.3</v>
      </c>
      <c r="B228" s="29" t="s">
        <v>203</v>
      </c>
      <c r="C228" s="30">
        <v>2</v>
      </c>
      <c r="D228" s="118" t="s">
        <v>30</v>
      </c>
      <c r="E228" s="33">
        <v>7097</v>
      </c>
      <c r="F228" s="424">
        <f>ROUND(C228*E228,2)</f>
        <v>14194</v>
      </c>
    </row>
    <row r="229" spans="1:6" x14ac:dyDescent="0.25">
      <c r="A229" s="28">
        <v>6.4</v>
      </c>
      <c r="B229" s="29" t="s">
        <v>204</v>
      </c>
      <c r="C229" s="30">
        <v>2</v>
      </c>
      <c r="D229" s="118" t="s">
        <v>30</v>
      </c>
      <c r="E229" s="33">
        <v>53652.27</v>
      </c>
      <c r="F229" s="424">
        <f>ROUND(C229*E229,2)</f>
        <v>107304.54</v>
      </c>
    </row>
    <row r="230" spans="1:6" x14ac:dyDescent="0.25">
      <c r="A230" s="28"/>
      <c r="B230" s="29"/>
      <c r="C230" s="30"/>
      <c r="D230" s="118"/>
      <c r="E230" s="33"/>
      <c r="F230" s="424"/>
    </row>
    <row r="231" spans="1:6" x14ac:dyDescent="0.25">
      <c r="A231" s="27">
        <v>7</v>
      </c>
      <c r="B231" s="29" t="s">
        <v>205</v>
      </c>
      <c r="C231" s="136">
        <v>103.32</v>
      </c>
      <c r="D231" s="23" t="s">
        <v>18</v>
      </c>
      <c r="E231" s="33">
        <v>40.51</v>
      </c>
      <c r="F231" s="446">
        <f>+C231*E231</f>
        <v>4185.4931999999999</v>
      </c>
    </row>
    <row r="232" spans="1:6" x14ac:dyDescent="0.25">
      <c r="A232" s="137"/>
      <c r="B232" s="447" t="s">
        <v>206</v>
      </c>
      <c r="C232" s="138"/>
      <c r="D232" s="139"/>
      <c r="E232" s="140"/>
      <c r="F232" s="448">
        <f>ROUND(SUM(F206:F231),2)</f>
        <v>1957916.54</v>
      </c>
    </row>
    <row r="233" spans="1:6" x14ac:dyDescent="0.25">
      <c r="A233" s="141"/>
      <c r="B233" s="449"/>
      <c r="C233" s="142"/>
      <c r="D233" s="143"/>
      <c r="E233" s="144"/>
      <c r="F233" s="450"/>
    </row>
    <row r="234" spans="1:6" x14ac:dyDescent="0.25">
      <c r="A234" s="134" t="s">
        <v>207</v>
      </c>
      <c r="B234" s="145" t="s">
        <v>208</v>
      </c>
      <c r="C234" s="28"/>
      <c r="D234" s="28"/>
      <c r="E234" s="33"/>
      <c r="F234" s="33"/>
    </row>
    <row r="235" spans="1:6" x14ac:dyDescent="0.25">
      <c r="A235" s="34">
        <v>1</v>
      </c>
      <c r="B235" s="145" t="s">
        <v>209</v>
      </c>
      <c r="C235" s="136"/>
      <c r="D235" s="146"/>
      <c r="E235" s="147"/>
      <c r="F235" s="33"/>
    </row>
    <row r="236" spans="1:6" x14ac:dyDescent="0.25">
      <c r="A236" s="148">
        <v>1.1000000000000001</v>
      </c>
      <c r="B236" s="149" t="s">
        <v>210</v>
      </c>
      <c r="C236" s="30">
        <v>661.5</v>
      </c>
      <c r="D236" s="146" t="s">
        <v>21</v>
      </c>
      <c r="E236" s="147">
        <v>818.79</v>
      </c>
      <c r="F236" s="424">
        <f>ROUND(C236*E236,2)</f>
        <v>541629.59</v>
      </c>
    </row>
    <row r="237" spans="1:6" ht="28.5" x14ac:dyDescent="0.25">
      <c r="A237" s="148">
        <v>1.2</v>
      </c>
      <c r="B237" s="24" t="s">
        <v>191</v>
      </c>
      <c r="C237" s="30">
        <v>661.5</v>
      </c>
      <c r="D237" s="146" t="s">
        <v>21</v>
      </c>
      <c r="E237" s="147">
        <v>195.86</v>
      </c>
      <c r="F237" s="424">
        <f>ROUND(C237*E237,2)</f>
        <v>129561.39</v>
      </c>
    </row>
    <row r="238" spans="1:6" x14ac:dyDescent="0.25">
      <c r="A238" s="34">
        <v>2</v>
      </c>
      <c r="B238" s="24" t="s">
        <v>211</v>
      </c>
      <c r="C238" s="30">
        <v>1</v>
      </c>
      <c r="D238" s="150" t="s">
        <v>141</v>
      </c>
      <c r="E238" s="147">
        <v>14789.49</v>
      </c>
      <c r="F238" s="424">
        <f>ROUND(C238*E238,2)</f>
        <v>14789.49</v>
      </c>
    </row>
    <row r="239" spans="1:6" x14ac:dyDescent="0.25">
      <c r="A239" s="34">
        <v>3</v>
      </c>
      <c r="B239" s="151" t="s">
        <v>212</v>
      </c>
      <c r="C239" s="136">
        <v>1</v>
      </c>
      <c r="D239" s="150" t="s">
        <v>141</v>
      </c>
      <c r="E239" s="147">
        <v>4093.97</v>
      </c>
      <c r="F239" s="147">
        <f t="shared" ref="F239:F252" si="7">ROUND((C239*E239),2)</f>
        <v>4093.97</v>
      </c>
    </row>
    <row r="240" spans="1:6" x14ac:dyDescent="0.25">
      <c r="A240" s="27">
        <v>4</v>
      </c>
      <c r="B240" s="152" t="s">
        <v>213</v>
      </c>
      <c r="C240" s="136">
        <v>2</v>
      </c>
      <c r="D240" s="31" t="s">
        <v>25</v>
      </c>
      <c r="E240" s="33">
        <v>8884.02</v>
      </c>
      <c r="F240" s="147">
        <f t="shared" si="7"/>
        <v>17768.04</v>
      </c>
    </row>
    <row r="241" spans="1:6" ht="42.75" x14ac:dyDescent="0.25">
      <c r="A241" s="27">
        <v>5</v>
      </c>
      <c r="B241" s="153" t="s">
        <v>214</v>
      </c>
      <c r="C241" s="136">
        <v>9</v>
      </c>
      <c r="D241" s="118" t="s">
        <v>30</v>
      </c>
      <c r="E241" s="33">
        <v>3755.15</v>
      </c>
      <c r="F241" s="147">
        <f t="shared" si="7"/>
        <v>33796.35</v>
      </c>
    </row>
    <row r="242" spans="1:6" ht="16.5" x14ac:dyDescent="0.25">
      <c r="A242" s="27">
        <v>6</v>
      </c>
      <c r="B242" s="154" t="s">
        <v>215</v>
      </c>
      <c r="C242" s="136">
        <v>54.9</v>
      </c>
      <c r="D242" s="146" t="s">
        <v>21</v>
      </c>
      <c r="E242" s="33">
        <v>8012.32</v>
      </c>
      <c r="F242" s="147">
        <f t="shared" si="7"/>
        <v>439876.37</v>
      </c>
    </row>
    <row r="243" spans="1:6" x14ac:dyDescent="0.25">
      <c r="A243" s="27">
        <v>7</v>
      </c>
      <c r="B243" s="149" t="s">
        <v>216</v>
      </c>
      <c r="C243" s="28">
        <v>686.28</v>
      </c>
      <c r="D243" s="155" t="s">
        <v>55</v>
      </c>
      <c r="E243" s="33">
        <v>702.29</v>
      </c>
      <c r="F243" s="147">
        <f t="shared" si="7"/>
        <v>481967.58</v>
      </c>
    </row>
    <row r="244" spans="1:6" x14ac:dyDescent="0.25">
      <c r="A244" s="28"/>
      <c r="B244" s="51"/>
      <c r="C244" s="28"/>
      <c r="D244" s="155"/>
      <c r="E244" s="33"/>
      <c r="F244" s="147"/>
    </row>
    <row r="245" spans="1:6" x14ac:dyDescent="0.25">
      <c r="A245" s="27">
        <v>8</v>
      </c>
      <c r="B245" s="145" t="s">
        <v>217</v>
      </c>
      <c r="C245" s="28"/>
      <c r="D245" s="155"/>
      <c r="E245" s="33"/>
      <c r="F245" s="147"/>
    </row>
    <row r="246" spans="1:6" x14ac:dyDescent="0.25">
      <c r="A246" s="27">
        <v>8.1</v>
      </c>
      <c r="B246" s="145" t="s">
        <v>218</v>
      </c>
      <c r="C246" s="28"/>
      <c r="D246" s="31"/>
      <c r="E246" s="33"/>
      <c r="F246" s="147"/>
    </row>
    <row r="247" spans="1:6" x14ac:dyDescent="0.25">
      <c r="A247" s="37" t="s">
        <v>219</v>
      </c>
      <c r="B247" s="149" t="s">
        <v>17</v>
      </c>
      <c r="C247" s="30">
        <v>15</v>
      </c>
      <c r="D247" s="31" t="s">
        <v>18</v>
      </c>
      <c r="E247" s="33">
        <v>10.53</v>
      </c>
      <c r="F247" s="147">
        <f t="shared" si="7"/>
        <v>157.94999999999999</v>
      </c>
    </row>
    <row r="248" spans="1:6" x14ac:dyDescent="0.25">
      <c r="A248" s="87" t="s">
        <v>220</v>
      </c>
      <c r="B248" s="156" t="s">
        <v>221</v>
      </c>
      <c r="C248" s="89">
        <v>12.96</v>
      </c>
      <c r="D248" s="157" t="s">
        <v>21</v>
      </c>
      <c r="E248" s="91">
        <v>394.23</v>
      </c>
      <c r="F248" s="174">
        <f t="shared" si="7"/>
        <v>5109.22</v>
      </c>
    </row>
    <row r="249" spans="1:6" ht="28.5" x14ac:dyDescent="0.25">
      <c r="A249" s="37" t="s">
        <v>222</v>
      </c>
      <c r="B249" s="149" t="s">
        <v>22</v>
      </c>
      <c r="C249" s="30">
        <v>11.73</v>
      </c>
      <c r="D249" s="146" t="s">
        <v>21</v>
      </c>
      <c r="E249" s="33">
        <v>224.1</v>
      </c>
      <c r="F249" s="147">
        <f t="shared" si="7"/>
        <v>2628.69</v>
      </c>
    </row>
    <row r="250" spans="1:6" ht="28.5" x14ac:dyDescent="0.25">
      <c r="A250" s="37" t="s">
        <v>223</v>
      </c>
      <c r="B250" s="24" t="s">
        <v>191</v>
      </c>
      <c r="C250" s="30">
        <v>1.43</v>
      </c>
      <c r="D250" s="146" t="s">
        <v>21</v>
      </c>
      <c r="E250" s="33">
        <v>195.86</v>
      </c>
      <c r="F250" s="147">
        <f t="shared" si="7"/>
        <v>280.08</v>
      </c>
    </row>
    <row r="251" spans="1:6" ht="28.5" x14ac:dyDescent="0.25">
      <c r="A251" s="37" t="s">
        <v>224</v>
      </c>
      <c r="B251" s="149" t="s">
        <v>225</v>
      </c>
      <c r="C251" s="30">
        <v>15</v>
      </c>
      <c r="D251" s="146" t="s">
        <v>18</v>
      </c>
      <c r="E251" s="33">
        <v>12753.39</v>
      </c>
      <c r="F251" s="147">
        <f t="shared" si="7"/>
        <v>191300.85</v>
      </c>
    </row>
    <row r="252" spans="1:6" ht="28.5" x14ac:dyDescent="0.25">
      <c r="A252" s="37" t="s">
        <v>226</v>
      </c>
      <c r="B252" s="149" t="s">
        <v>227</v>
      </c>
      <c r="C252" s="30">
        <v>2</v>
      </c>
      <c r="D252" s="118" t="s">
        <v>30</v>
      </c>
      <c r="E252" s="33">
        <v>16637.53</v>
      </c>
      <c r="F252" s="147">
        <f t="shared" si="7"/>
        <v>33275.06</v>
      </c>
    </row>
    <row r="253" spans="1:6" x14ac:dyDescent="0.25">
      <c r="A253" s="28"/>
      <c r="B253" s="43"/>
      <c r="C253" s="30"/>
      <c r="D253" s="31"/>
      <c r="E253" s="33"/>
      <c r="F253" s="147"/>
    </row>
    <row r="254" spans="1:6" x14ac:dyDescent="0.25">
      <c r="A254" s="27">
        <v>8.1999999999999993</v>
      </c>
      <c r="B254" s="145" t="s">
        <v>228</v>
      </c>
      <c r="C254" s="28"/>
      <c r="D254" s="31"/>
      <c r="E254" s="33"/>
      <c r="F254" s="147"/>
    </row>
    <row r="255" spans="1:6" x14ac:dyDescent="0.25">
      <c r="A255" s="37" t="s">
        <v>229</v>
      </c>
      <c r="B255" s="149" t="s">
        <v>17</v>
      </c>
      <c r="C255" s="30">
        <v>7</v>
      </c>
      <c r="D255" s="31" t="s">
        <v>18</v>
      </c>
      <c r="E255" s="33">
        <v>10.53</v>
      </c>
      <c r="F255" s="147">
        <f t="shared" ref="F255:F261" si="8">ROUND((C255*E255),2)</f>
        <v>73.709999999999994</v>
      </c>
    </row>
    <row r="256" spans="1:6" x14ac:dyDescent="0.25">
      <c r="A256" s="37" t="s">
        <v>230</v>
      </c>
      <c r="B256" s="149" t="s">
        <v>221</v>
      </c>
      <c r="C256" s="30">
        <v>4.32</v>
      </c>
      <c r="D256" s="146" t="s">
        <v>21</v>
      </c>
      <c r="E256" s="33">
        <v>394.23</v>
      </c>
      <c r="F256" s="147">
        <f t="shared" si="8"/>
        <v>1703.07</v>
      </c>
    </row>
    <row r="257" spans="1:6" ht="28.5" x14ac:dyDescent="0.25">
      <c r="A257" s="37" t="s">
        <v>231</v>
      </c>
      <c r="B257" s="149" t="s">
        <v>22</v>
      </c>
      <c r="C257" s="30">
        <v>3.91</v>
      </c>
      <c r="D257" s="146" t="s">
        <v>21</v>
      </c>
      <c r="E257" s="33">
        <v>224.1</v>
      </c>
      <c r="F257" s="147">
        <f t="shared" si="8"/>
        <v>876.23</v>
      </c>
    </row>
    <row r="258" spans="1:6" ht="28.5" x14ac:dyDescent="0.25">
      <c r="A258" s="37" t="s">
        <v>232</v>
      </c>
      <c r="B258" s="149" t="s">
        <v>233</v>
      </c>
      <c r="C258" s="30">
        <v>0.49</v>
      </c>
      <c r="D258" s="146" t="s">
        <v>21</v>
      </c>
      <c r="E258" s="33">
        <v>195.86</v>
      </c>
      <c r="F258" s="147">
        <f t="shared" si="8"/>
        <v>95.97</v>
      </c>
    </row>
    <row r="259" spans="1:6" ht="28.5" x14ac:dyDescent="0.25">
      <c r="A259" s="37" t="s">
        <v>234</v>
      </c>
      <c r="B259" s="149" t="s">
        <v>235</v>
      </c>
      <c r="C259" s="30">
        <v>7</v>
      </c>
      <c r="D259" s="146" t="s">
        <v>18</v>
      </c>
      <c r="E259" s="33">
        <v>12753.39</v>
      </c>
      <c r="F259" s="147">
        <f t="shared" si="8"/>
        <v>89273.73</v>
      </c>
    </row>
    <row r="260" spans="1:6" ht="28.5" x14ac:dyDescent="0.25">
      <c r="A260" s="37" t="s">
        <v>236</v>
      </c>
      <c r="B260" s="149" t="s">
        <v>237</v>
      </c>
      <c r="C260" s="30">
        <v>2</v>
      </c>
      <c r="D260" s="31" t="s">
        <v>30</v>
      </c>
      <c r="E260" s="33">
        <v>16637.53</v>
      </c>
      <c r="F260" s="147">
        <f t="shared" si="8"/>
        <v>33275.06</v>
      </c>
    </row>
    <row r="261" spans="1:6" ht="28.5" x14ac:dyDescent="0.25">
      <c r="A261" s="37" t="s">
        <v>238</v>
      </c>
      <c r="B261" s="149" t="s">
        <v>239</v>
      </c>
      <c r="C261" s="30">
        <v>1</v>
      </c>
      <c r="D261" s="31" t="s">
        <v>30</v>
      </c>
      <c r="E261" s="33">
        <v>10771.33</v>
      </c>
      <c r="F261" s="147">
        <f t="shared" si="8"/>
        <v>10771.33</v>
      </c>
    </row>
    <row r="262" spans="1:6" x14ac:dyDescent="0.25">
      <c r="A262" s="28"/>
      <c r="B262" s="43"/>
      <c r="C262" s="30"/>
      <c r="D262" s="31"/>
      <c r="E262" s="33"/>
      <c r="F262" s="147"/>
    </row>
    <row r="263" spans="1:6" x14ac:dyDescent="0.25">
      <c r="A263" s="27">
        <v>9</v>
      </c>
      <c r="B263" s="145" t="s">
        <v>240</v>
      </c>
      <c r="C263" s="30"/>
      <c r="D263" s="31"/>
      <c r="E263" s="33"/>
      <c r="F263" s="147"/>
    </row>
    <row r="264" spans="1:6" x14ac:dyDescent="0.25">
      <c r="A264" s="28">
        <v>9.1</v>
      </c>
      <c r="B264" s="149" t="s">
        <v>17</v>
      </c>
      <c r="C264" s="30">
        <v>25</v>
      </c>
      <c r="D264" s="31" t="s">
        <v>18</v>
      </c>
      <c r="E264" s="33">
        <v>10.53</v>
      </c>
      <c r="F264" s="147">
        <f t="shared" ref="F264:F269" si="9">ROUND((C264*E264),2)</f>
        <v>263.25</v>
      </c>
    </row>
    <row r="265" spans="1:6" x14ac:dyDescent="0.25">
      <c r="A265" s="28">
        <v>9.1999999999999993</v>
      </c>
      <c r="B265" s="149" t="s">
        <v>221</v>
      </c>
      <c r="C265" s="30">
        <v>27</v>
      </c>
      <c r="D265" s="146" t="s">
        <v>21</v>
      </c>
      <c r="E265" s="33">
        <v>394.23</v>
      </c>
      <c r="F265" s="147">
        <f t="shared" si="9"/>
        <v>10644.21</v>
      </c>
    </row>
    <row r="266" spans="1:6" ht="28.5" x14ac:dyDescent="0.25">
      <c r="A266" s="28">
        <v>9.3000000000000007</v>
      </c>
      <c r="B266" s="149" t="s">
        <v>22</v>
      </c>
      <c r="C266" s="30">
        <v>24.45</v>
      </c>
      <c r="D266" s="146" t="s">
        <v>21</v>
      </c>
      <c r="E266" s="33">
        <v>224.1</v>
      </c>
      <c r="F266" s="147">
        <f t="shared" si="9"/>
        <v>5479.25</v>
      </c>
    </row>
    <row r="267" spans="1:6" ht="28.5" x14ac:dyDescent="0.25">
      <c r="A267" s="28">
        <v>9.4</v>
      </c>
      <c r="B267" s="149" t="s">
        <v>241</v>
      </c>
      <c r="C267" s="30">
        <v>3.06</v>
      </c>
      <c r="D267" s="146" t="s">
        <v>21</v>
      </c>
      <c r="E267" s="33">
        <v>195.86</v>
      </c>
      <c r="F267" s="147">
        <f t="shared" si="9"/>
        <v>599.33000000000004</v>
      </c>
    </row>
    <row r="268" spans="1:6" ht="28.5" x14ac:dyDescent="0.25">
      <c r="A268" s="28">
        <v>9.5</v>
      </c>
      <c r="B268" s="149" t="s">
        <v>242</v>
      </c>
      <c r="C268" s="30">
        <v>25</v>
      </c>
      <c r="D268" s="146" t="s">
        <v>18</v>
      </c>
      <c r="E268" s="33">
        <v>12753.39</v>
      </c>
      <c r="F268" s="147">
        <f t="shared" si="9"/>
        <v>318834.75</v>
      </c>
    </row>
    <row r="269" spans="1:6" ht="28.5" x14ac:dyDescent="0.25">
      <c r="A269" s="28">
        <v>9.6</v>
      </c>
      <c r="B269" s="149" t="s">
        <v>243</v>
      </c>
      <c r="C269" s="30">
        <v>1</v>
      </c>
      <c r="D269" s="31" t="s">
        <v>30</v>
      </c>
      <c r="E269" s="33">
        <v>15826.44</v>
      </c>
      <c r="F269" s="147">
        <f t="shared" si="9"/>
        <v>15826.44</v>
      </c>
    </row>
    <row r="270" spans="1:6" x14ac:dyDescent="0.25">
      <c r="A270" s="28"/>
      <c r="B270" s="43"/>
      <c r="C270" s="30"/>
      <c r="D270" s="31"/>
      <c r="E270" s="33"/>
      <c r="F270" s="147"/>
    </row>
    <row r="271" spans="1:6" x14ac:dyDescent="0.25">
      <c r="A271" s="27">
        <v>10</v>
      </c>
      <c r="B271" s="145" t="s">
        <v>244</v>
      </c>
      <c r="C271" s="30"/>
      <c r="D271" s="31"/>
      <c r="E271" s="33"/>
      <c r="F271" s="147"/>
    </row>
    <row r="272" spans="1:6" x14ac:dyDescent="0.25">
      <c r="A272" s="28">
        <v>10.1</v>
      </c>
      <c r="B272" s="158" t="s">
        <v>17</v>
      </c>
      <c r="C272" s="30">
        <v>6</v>
      </c>
      <c r="D272" s="31" t="s">
        <v>18</v>
      </c>
      <c r="E272" s="33">
        <v>10.53</v>
      </c>
      <c r="F272" s="147">
        <f t="shared" ref="F272:F277" si="10">ROUND((C272*E272),2)</f>
        <v>63.18</v>
      </c>
    </row>
    <row r="273" spans="1:6" x14ac:dyDescent="0.25">
      <c r="A273" s="28">
        <v>10.199999999999999</v>
      </c>
      <c r="B273" s="158" t="s">
        <v>221</v>
      </c>
      <c r="C273" s="30">
        <v>3.24</v>
      </c>
      <c r="D273" s="146" t="s">
        <v>21</v>
      </c>
      <c r="E273" s="33">
        <v>394.23</v>
      </c>
      <c r="F273" s="147">
        <f t="shared" si="10"/>
        <v>1277.31</v>
      </c>
    </row>
    <row r="274" spans="1:6" x14ac:dyDescent="0.25">
      <c r="A274" s="28">
        <v>10.3</v>
      </c>
      <c r="B274" s="158" t="s">
        <v>41</v>
      </c>
      <c r="C274" s="30">
        <v>2.93</v>
      </c>
      <c r="D274" s="146" t="s">
        <v>21</v>
      </c>
      <c r="E274" s="33">
        <v>224.1</v>
      </c>
      <c r="F274" s="147">
        <f t="shared" si="10"/>
        <v>656.61</v>
      </c>
    </row>
    <row r="275" spans="1:6" x14ac:dyDescent="0.25">
      <c r="A275" s="28">
        <v>10.4</v>
      </c>
      <c r="B275" s="158" t="s">
        <v>23</v>
      </c>
      <c r="C275" s="30">
        <v>1</v>
      </c>
      <c r="D275" s="146" t="s">
        <v>141</v>
      </c>
      <c r="E275" s="33">
        <v>150</v>
      </c>
      <c r="F275" s="147">
        <f t="shared" si="10"/>
        <v>150</v>
      </c>
    </row>
    <row r="276" spans="1:6" x14ac:dyDescent="0.25">
      <c r="A276" s="28">
        <v>10.5</v>
      </c>
      <c r="B276" s="158" t="s">
        <v>245</v>
      </c>
      <c r="C276" s="30">
        <v>6</v>
      </c>
      <c r="D276" s="146" t="s">
        <v>18</v>
      </c>
      <c r="E276" s="33">
        <v>12753.39</v>
      </c>
      <c r="F276" s="147">
        <f t="shared" si="10"/>
        <v>76520.34</v>
      </c>
    </row>
    <row r="277" spans="1:6" x14ac:dyDescent="0.25">
      <c r="A277" s="28">
        <v>10.6</v>
      </c>
      <c r="B277" s="158" t="s">
        <v>246</v>
      </c>
      <c r="C277" s="30">
        <v>2</v>
      </c>
      <c r="D277" s="31" t="s">
        <v>30</v>
      </c>
      <c r="E277" s="33">
        <v>16637.53</v>
      </c>
      <c r="F277" s="147">
        <f t="shared" si="10"/>
        <v>33275.06</v>
      </c>
    </row>
    <row r="278" spans="1:6" x14ac:dyDescent="0.25">
      <c r="A278" s="28"/>
      <c r="B278" s="43"/>
      <c r="C278" s="30"/>
      <c r="D278" s="31"/>
      <c r="E278" s="33"/>
      <c r="F278" s="147"/>
    </row>
    <row r="279" spans="1:6" x14ac:dyDescent="0.25">
      <c r="A279" s="27">
        <v>11</v>
      </c>
      <c r="B279" s="145" t="s">
        <v>247</v>
      </c>
      <c r="C279" s="30"/>
      <c r="D279" s="31"/>
      <c r="E279" s="33"/>
      <c r="F279" s="147"/>
    </row>
    <row r="280" spans="1:6" x14ac:dyDescent="0.25">
      <c r="A280" s="28">
        <v>11.1</v>
      </c>
      <c r="B280" s="149" t="s">
        <v>17</v>
      </c>
      <c r="C280" s="30">
        <v>6</v>
      </c>
      <c r="D280" s="31" t="s">
        <v>18</v>
      </c>
      <c r="E280" s="33">
        <v>10.53</v>
      </c>
      <c r="F280" s="147">
        <f t="shared" ref="F280:F285" si="11">ROUND((C280*E280),2)</f>
        <v>63.18</v>
      </c>
    </row>
    <row r="281" spans="1:6" x14ac:dyDescent="0.25">
      <c r="A281" s="28">
        <v>11.2</v>
      </c>
      <c r="B281" s="149" t="s">
        <v>221</v>
      </c>
      <c r="C281" s="30">
        <v>6.48</v>
      </c>
      <c r="D281" s="146" t="s">
        <v>21</v>
      </c>
      <c r="E281" s="33">
        <v>394.23</v>
      </c>
      <c r="F281" s="147">
        <f t="shared" si="11"/>
        <v>2554.61</v>
      </c>
    </row>
    <row r="282" spans="1:6" ht="28.5" x14ac:dyDescent="0.25">
      <c r="A282" s="28">
        <v>11.3</v>
      </c>
      <c r="B282" s="149" t="s">
        <v>22</v>
      </c>
      <c r="C282" s="30">
        <v>5.87</v>
      </c>
      <c r="D282" s="146" t="s">
        <v>21</v>
      </c>
      <c r="E282" s="33">
        <v>224.1</v>
      </c>
      <c r="F282" s="147">
        <f t="shared" si="11"/>
        <v>1315.47</v>
      </c>
    </row>
    <row r="283" spans="1:6" ht="28.5" x14ac:dyDescent="0.25">
      <c r="A283" s="28">
        <v>11.4</v>
      </c>
      <c r="B283" s="149" t="s">
        <v>248</v>
      </c>
      <c r="C283" s="30">
        <v>1</v>
      </c>
      <c r="D283" s="146" t="s">
        <v>141</v>
      </c>
      <c r="E283" s="33">
        <v>250</v>
      </c>
      <c r="F283" s="147">
        <f t="shared" si="11"/>
        <v>250</v>
      </c>
    </row>
    <row r="284" spans="1:6" ht="28.5" x14ac:dyDescent="0.25">
      <c r="A284" s="28">
        <v>11.5</v>
      </c>
      <c r="B284" s="149" t="s">
        <v>249</v>
      </c>
      <c r="C284" s="30">
        <v>6</v>
      </c>
      <c r="D284" s="146" t="s">
        <v>18</v>
      </c>
      <c r="E284" s="33">
        <v>12753.39</v>
      </c>
      <c r="F284" s="147">
        <f t="shared" si="11"/>
        <v>76520.34</v>
      </c>
    </row>
    <row r="285" spans="1:6" ht="28.5" x14ac:dyDescent="0.25">
      <c r="A285" s="28">
        <v>11.6</v>
      </c>
      <c r="B285" s="149" t="s">
        <v>246</v>
      </c>
      <c r="C285" s="30">
        <v>1</v>
      </c>
      <c r="D285" s="31" t="s">
        <v>30</v>
      </c>
      <c r="E285" s="33">
        <v>16637.53</v>
      </c>
      <c r="F285" s="147">
        <f t="shared" si="11"/>
        <v>16637.53</v>
      </c>
    </row>
    <row r="286" spans="1:6" x14ac:dyDescent="0.25">
      <c r="A286" s="28"/>
      <c r="B286" s="43"/>
      <c r="C286" s="30"/>
      <c r="D286" s="31"/>
      <c r="E286" s="33"/>
      <c r="F286" s="147"/>
    </row>
    <row r="287" spans="1:6" x14ac:dyDescent="0.25">
      <c r="A287" s="27">
        <v>12</v>
      </c>
      <c r="B287" s="145" t="s">
        <v>250</v>
      </c>
      <c r="C287" s="30"/>
      <c r="D287" s="31"/>
      <c r="E287" s="33"/>
      <c r="F287" s="147"/>
    </row>
    <row r="288" spans="1:6" x14ac:dyDescent="0.25">
      <c r="A288" s="159">
        <v>12.1</v>
      </c>
      <c r="B288" s="156" t="s">
        <v>17</v>
      </c>
      <c r="C288" s="89">
        <v>35</v>
      </c>
      <c r="D288" s="90" t="s">
        <v>18</v>
      </c>
      <c r="E288" s="91">
        <v>10.53</v>
      </c>
      <c r="F288" s="174">
        <f t="shared" ref="F288:F296" si="12">ROUND((C288*E288),2)</f>
        <v>368.55</v>
      </c>
    </row>
    <row r="289" spans="1:6" x14ac:dyDescent="0.25">
      <c r="A289" s="28">
        <v>12.2</v>
      </c>
      <c r="B289" s="149" t="s">
        <v>221</v>
      </c>
      <c r="C289" s="30">
        <v>37.799999999999997</v>
      </c>
      <c r="D289" s="146" t="s">
        <v>21</v>
      </c>
      <c r="E289" s="33">
        <v>394.23</v>
      </c>
      <c r="F289" s="147">
        <f t="shared" si="12"/>
        <v>14901.89</v>
      </c>
    </row>
    <row r="290" spans="1:6" ht="28.5" x14ac:dyDescent="0.25">
      <c r="A290" s="28">
        <v>12.3</v>
      </c>
      <c r="B290" s="149" t="s">
        <v>22</v>
      </c>
      <c r="C290" s="30">
        <v>34.22</v>
      </c>
      <c r="D290" s="146" t="s">
        <v>21</v>
      </c>
      <c r="E290" s="33">
        <v>224.1</v>
      </c>
      <c r="F290" s="147">
        <f t="shared" si="12"/>
        <v>7668.7</v>
      </c>
    </row>
    <row r="291" spans="1:6" ht="28.5" x14ac:dyDescent="0.25">
      <c r="A291" s="28">
        <v>12.4</v>
      </c>
      <c r="B291" s="149" t="s">
        <v>251</v>
      </c>
      <c r="C291" s="30">
        <v>4.29</v>
      </c>
      <c r="D291" s="146" t="s">
        <v>21</v>
      </c>
      <c r="E291" s="33">
        <v>195.86</v>
      </c>
      <c r="F291" s="147">
        <f t="shared" si="12"/>
        <v>840.24</v>
      </c>
    </row>
    <row r="292" spans="1:6" ht="28.5" x14ac:dyDescent="0.25">
      <c r="A292" s="28">
        <v>12.5</v>
      </c>
      <c r="B292" s="149" t="s">
        <v>252</v>
      </c>
      <c r="C292" s="30">
        <v>35</v>
      </c>
      <c r="D292" s="146" t="s">
        <v>18</v>
      </c>
      <c r="E292" s="33">
        <v>12753.39</v>
      </c>
      <c r="F292" s="147">
        <f t="shared" si="12"/>
        <v>446368.65</v>
      </c>
    </row>
    <row r="293" spans="1:6" ht="28.5" x14ac:dyDescent="0.25">
      <c r="A293" s="28">
        <v>12.6</v>
      </c>
      <c r="B293" s="149" t="s">
        <v>253</v>
      </c>
      <c r="C293" s="30">
        <v>2</v>
      </c>
      <c r="D293" s="31" t="s">
        <v>30</v>
      </c>
      <c r="E293" s="33">
        <v>82312.91</v>
      </c>
      <c r="F293" s="147">
        <f>ROUND((C293*E293),2)</f>
        <v>164625.82</v>
      </c>
    </row>
    <row r="294" spans="1:6" ht="28.5" x14ac:dyDescent="0.25">
      <c r="A294" s="28"/>
      <c r="B294" s="149" t="s">
        <v>254</v>
      </c>
      <c r="C294" s="30">
        <v>2</v>
      </c>
      <c r="D294" s="31" t="s">
        <v>30</v>
      </c>
      <c r="E294" s="33">
        <v>118841.68</v>
      </c>
      <c r="F294" s="147">
        <f>ROUND((C294*E294),2)</f>
        <v>237683.36</v>
      </c>
    </row>
    <row r="295" spans="1:6" x14ac:dyDescent="0.25">
      <c r="A295" s="28">
        <v>13</v>
      </c>
      <c r="B295" s="149" t="s">
        <v>255</v>
      </c>
      <c r="C295" s="30">
        <v>520.70000000000005</v>
      </c>
      <c r="D295" s="155" t="s">
        <v>55</v>
      </c>
      <c r="E295" s="33">
        <v>205.07</v>
      </c>
      <c r="F295" s="147">
        <f t="shared" si="12"/>
        <v>106779.95</v>
      </c>
    </row>
    <row r="296" spans="1:6" x14ac:dyDescent="0.25">
      <c r="A296" s="28">
        <v>14</v>
      </c>
      <c r="B296" s="149" t="s">
        <v>256</v>
      </c>
      <c r="C296" s="136">
        <v>1</v>
      </c>
      <c r="D296" s="150" t="s">
        <v>257</v>
      </c>
      <c r="E296" s="147">
        <v>23902.21</v>
      </c>
      <c r="F296" s="147">
        <f t="shared" si="12"/>
        <v>23902.21</v>
      </c>
    </row>
    <row r="297" spans="1:6" x14ac:dyDescent="0.25">
      <c r="A297" s="451"/>
      <c r="B297" s="160"/>
      <c r="C297" s="161"/>
      <c r="D297" s="31"/>
      <c r="E297" s="162"/>
      <c r="F297" s="424"/>
    </row>
    <row r="298" spans="1:6" x14ac:dyDescent="0.25">
      <c r="A298" s="429">
        <v>15</v>
      </c>
      <c r="B298" s="145" t="s">
        <v>258</v>
      </c>
      <c r="C298" s="161"/>
      <c r="D298" s="31"/>
      <c r="E298" s="162"/>
      <c r="F298" s="424"/>
    </row>
    <row r="299" spans="1:6" x14ac:dyDescent="0.25">
      <c r="A299" s="451">
        <v>15.1</v>
      </c>
      <c r="B299" s="145" t="s">
        <v>259</v>
      </c>
      <c r="C299" s="161"/>
      <c r="D299" s="31"/>
      <c r="E299" s="162"/>
      <c r="F299" s="162"/>
    </row>
    <row r="300" spans="1:6" x14ac:dyDescent="0.25">
      <c r="A300" s="430" t="s">
        <v>260</v>
      </c>
      <c r="B300" s="149" t="s">
        <v>261</v>
      </c>
      <c r="C300" s="136">
        <v>1384.76</v>
      </c>
      <c r="D300" s="31" t="s">
        <v>262</v>
      </c>
      <c r="E300" s="147">
        <v>105.55</v>
      </c>
      <c r="F300" s="424">
        <f t="shared" ref="F300:F309" si="13">ROUND(C300*E300,2)</f>
        <v>146161.42000000001</v>
      </c>
    </row>
    <row r="301" spans="1:6" x14ac:dyDescent="0.25">
      <c r="A301" s="430" t="s">
        <v>263</v>
      </c>
      <c r="B301" s="149" t="s">
        <v>264</v>
      </c>
      <c r="C301" s="136">
        <v>403.55</v>
      </c>
      <c r="D301" s="31" t="s">
        <v>262</v>
      </c>
      <c r="E301" s="147">
        <v>105.55</v>
      </c>
      <c r="F301" s="424">
        <f t="shared" si="13"/>
        <v>42594.7</v>
      </c>
    </row>
    <row r="302" spans="1:6" x14ac:dyDescent="0.25">
      <c r="A302" s="430" t="s">
        <v>265</v>
      </c>
      <c r="B302" s="149" t="s">
        <v>266</v>
      </c>
      <c r="C302" s="136">
        <v>292.98</v>
      </c>
      <c r="D302" s="31" t="s">
        <v>262</v>
      </c>
      <c r="E302" s="147">
        <v>105.55</v>
      </c>
      <c r="F302" s="424">
        <f t="shared" si="13"/>
        <v>30924.04</v>
      </c>
    </row>
    <row r="303" spans="1:6" x14ac:dyDescent="0.25">
      <c r="A303" s="430" t="s">
        <v>267</v>
      </c>
      <c r="B303" s="149" t="s">
        <v>268</v>
      </c>
      <c r="C303" s="136">
        <v>732.46</v>
      </c>
      <c r="D303" s="31" t="s">
        <v>262</v>
      </c>
      <c r="E303" s="147">
        <v>105.55</v>
      </c>
      <c r="F303" s="424">
        <f t="shared" si="13"/>
        <v>77311.149999999994</v>
      </c>
    </row>
    <row r="304" spans="1:6" x14ac:dyDescent="0.25">
      <c r="A304" s="430" t="s">
        <v>269</v>
      </c>
      <c r="B304" s="149" t="s">
        <v>270</v>
      </c>
      <c r="C304" s="136">
        <v>15059.79</v>
      </c>
      <c r="D304" s="31" t="s">
        <v>262</v>
      </c>
      <c r="E304" s="147">
        <v>105.55</v>
      </c>
      <c r="F304" s="424">
        <f t="shared" si="13"/>
        <v>1589560.83</v>
      </c>
    </row>
    <row r="305" spans="1:6" x14ac:dyDescent="0.25">
      <c r="A305" s="430" t="s">
        <v>271</v>
      </c>
      <c r="B305" s="149" t="s">
        <v>272</v>
      </c>
      <c r="C305" s="136">
        <v>8917.99</v>
      </c>
      <c r="D305" s="31" t="s">
        <v>262</v>
      </c>
      <c r="E305" s="147">
        <v>105.55</v>
      </c>
      <c r="F305" s="424">
        <f t="shared" si="13"/>
        <v>941293.84</v>
      </c>
    </row>
    <row r="306" spans="1:6" x14ac:dyDescent="0.25">
      <c r="A306" s="430" t="s">
        <v>273</v>
      </c>
      <c r="B306" s="149" t="s">
        <v>274</v>
      </c>
      <c r="C306" s="136">
        <v>220</v>
      </c>
      <c r="D306" s="118" t="s">
        <v>30</v>
      </c>
      <c r="E306" s="147">
        <v>178.58</v>
      </c>
      <c r="F306" s="424">
        <f t="shared" si="13"/>
        <v>39287.599999999999</v>
      </c>
    </row>
    <row r="307" spans="1:6" x14ac:dyDescent="0.25">
      <c r="A307" s="430" t="s">
        <v>275</v>
      </c>
      <c r="B307" s="149" t="s">
        <v>276</v>
      </c>
      <c r="C307" s="136">
        <v>45</v>
      </c>
      <c r="D307" s="118" t="s">
        <v>30</v>
      </c>
      <c r="E307" s="147">
        <v>234.97</v>
      </c>
      <c r="F307" s="424">
        <f t="shared" si="13"/>
        <v>10573.65</v>
      </c>
    </row>
    <row r="308" spans="1:6" x14ac:dyDescent="0.25">
      <c r="A308" s="430" t="s">
        <v>277</v>
      </c>
      <c r="B308" s="149" t="s">
        <v>278</v>
      </c>
      <c r="C308" s="136">
        <v>292.13</v>
      </c>
      <c r="D308" s="65" t="s">
        <v>55</v>
      </c>
      <c r="E308" s="147">
        <v>208.1</v>
      </c>
      <c r="F308" s="424">
        <f t="shared" si="13"/>
        <v>60792.25</v>
      </c>
    </row>
    <row r="309" spans="1:6" x14ac:dyDescent="0.25">
      <c r="A309" s="430" t="s">
        <v>279</v>
      </c>
      <c r="B309" s="149" t="s">
        <v>280</v>
      </c>
      <c r="C309" s="136">
        <v>292.13</v>
      </c>
      <c r="D309" s="65" t="s">
        <v>55</v>
      </c>
      <c r="E309" s="147">
        <v>232.53</v>
      </c>
      <c r="F309" s="424">
        <f t="shared" si="13"/>
        <v>67928.990000000005</v>
      </c>
    </row>
    <row r="310" spans="1:6" x14ac:dyDescent="0.25">
      <c r="A310" s="451"/>
      <c r="B310" s="43"/>
      <c r="C310" s="136"/>
      <c r="D310" s="31"/>
      <c r="E310" s="147"/>
      <c r="F310" s="424"/>
    </row>
    <row r="311" spans="1:6" x14ac:dyDescent="0.25">
      <c r="A311" s="451" t="s">
        <v>281</v>
      </c>
      <c r="B311" s="145" t="s">
        <v>282</v>
      </c>
      <c r="C311" s="136"/>
      <c r="D311" s="163"/>
      <c r="E311" s="147"/>
      <c r="F311" s="162"/>
    </row>
    <row r="312" spans="1:6" x14ac:dyDescent="0.25">
      <c r="A312" s="452" t="s">
        <v>283</v>
      </c>
      <c r="B312" s="149" t="s">
        <v>284</v>
      </c>
      <c r="C312" s="136">
        <v>45</v>
      </c>
      <c r="D312" s="31" t="s">
        <v>285</v>
      </c>
      <c r="E312" s="147">
        <v>2144.0100000000002</v>
      </c>
      <c r="F312" s="424">
        <f>ROUND(C312*E312,2)</f>
        <v>96480.45</v>
      </c>
    </row>
    <row r="313" spans="1:6" ht="28.5" x14ac:dyDescent="0.25">
      <c r="A313" s="452" t="s">
        <v>286</v>
      </c>
      <c r="B313" s="149" t="s">
        <v>287</v>
      </c>
      <c r="C313" s="136">
        <v>45</v>
      </c>
      <c r="D313" s="31" t="s">
        <v>285</v>
      </c>
      <c r="E313" s="147">
        <v>17152.62</v>
      </c>
      <c r="F313" s="424">
        <f>ROUND(C313*E313,2)</f>
        <v>771867.9</v>
      </c>
    </row>
    <row r="314" spans="1:6" x14ac:dyDescent="0.25">
      <c r="A314" s="452"/>
      <c r="B314" s="43"/>
      <c r="C314" s="164"/>
      <c r="D314" s="31"/>
      <c r="E314" s="165"/>
      <c r="F314" s="424"/>
    </row>
    <row r="315" spans="1:6" x14ac:dyDescent="0.25">
      <c r="A315" s="451">
        <v>15.2</v>
      </c>
      <c r="B315" s="145" t="s">
        <v>288</v>
      </c>
      <c r="C315" s="136"/>
      <c r="D315" s="31"/>
      <c r="E315" s="162"/>
      <c r="F315" s="162"/>
    </row>
    <row r="316" spans="1:6" x14ac:dyDescent="0.25">
      <c r="A316" s="430" t="s">
        <v>289</v>
      </c>
      <c r="B316" s="149" t="s">
        <v>290</v>
      </c>
      <c r="C316" s="136">
        <v>2012.5</v>
      </c>
      <c r="D316" s="31" t="s">
        <v>169</v>
      </c>
      <c r="E316" s="147">
        <v>95.8</v>
      </c>
      <c r="F316" s="424">
        <f>ROUND(C316*E316,2)</f>
        <v>192797.5</v>
      </c>
    </row>
    <row r="317" spans="1:6" x14ac:dyDescent="0.25">
      <c r="A317" s="430" t="s">
        <v>291</v>
      </c>
      <c r="B317" s="149" t="s">
        <v>292</v>
      </c>
      <c r="C317" s="136">
        <v>2415</v>
      </c>
      <c r="D317" s="31" t="s">
        <v>169</v>
      </c>
      <c r="E317" s="147">
        <v>95.8</v>
      </c>
      <c r="F317" s="424">
        <f>ROUND(C317*E317,2)</f>
        <v>231357</v>
      </c>
    </row>
    <row r="318" spans="1:6" x14ac:dyDescent="0.25">
      <c r="A318" s="430" t="s">
        <v>293</v>
      </c>
      <c r="B318" s="149" t="s">
        <v>294</v>
      </c>
      <c r="C318" s="136">
        <v>6</v>
      </c>
      <c r="D318" s="118" t="s">
        <v>30</v>
      </c>
      <c r="E318" s="147">
        <v>1250</v>
      </c>
      <c r="F318" s="424">
        <f>ROUND(C318*E318,2)</f>
        <v>7500</v>
      </c>
    </row>
    <row r="319" spans="1:6" x14ac:dyDescent="0.25">
      <c r="A319" s="430" t="s">
        <v>295</v>
      </c>
      <c r="B319" s="149" t="s">
        <v>296</v>
      </c>
      <c r="C319" s="136">
        <v>1200</v>
      </c>
      <c r="D319" s="118" t="s">
        <v>30</v>
      </c>
      <c r="E319" s="147">
        <v>5.62</v>
      </c>
      <c r="F319" s="424">
        <f>ROUND(C319*E319,2)</f>
        <v>6744</v>
      </c>
    </row>
    <row r="320" spans="1:6" x14ac:dyDescent="0.25">
      <c r="A320" s="430"/>
      <c r="B320" s="43"/>
      <c r="C320" s="136"/>
      <c r="D320" s="118"/>
      <c r="E320" s="147"/>
      <c r="F320" s="424"/>
    </row>
    <row r="321" spans="1:6" x14ac:dyDescent="0.25">
      <c r="A321" s="451">
        <v>15.3</v>
      </c>
      <c r="B321" s="145" t="s">
        <v>297</v>
      </c>
      <c r="C321" s="30"/>
      <c r="D321" s="23"/>
      <c r="E321" s="147"/>
      <c r="F321" s="424"/>
    </row>
    <row r="322" spans="1:6" x14ac:dyDescent="0.25">
      <c r="A322" s="430" t="s">
        <v>298</v>
      </c>
      <c r="B322" s="149" t="s">
        <v>299</v>
      </c>
      <c r="C322" s="30">
        <v>697.68</v>
      </c>
      <c r="D322" s="65" t="s">
        <v>55</v>
      </c>
      <c r="E322" s="147">
        <v>160.5</v>
      </c>
      <c r="F322" s="424">
        <f>ROUND(C322*E322,2)</f>
        <v>111977.64</v>
      </c>
    </row>
    <row r="323" spans="1:6" x14ac:dyDescent="0.25">
      <c r="A323" s="430" t="s">
        <v>300</v>
      </c>
      <c r="B323" s="149" t="s">
        <v>301</v>
      </c>
      <c r="C323" s="30">
        <v>74.78</v>
      </c>
      <c r="D323" s="31" t="s">
        <v>72</v>
      </c>
      <c r="E323" s="147">
        <v>225</v>
      </c>
      <c r="F323" s="424">
        <f>ROUND(C323*E323,2)</f>
        <v>16825.5</v>
      </c>
    </row>
    <row r="324" spans="1:6" x14ac:dyDescent="0.25">
      <c r="A324" s="430"/>
      <c r="B324" s="43"/>
      <c r="C324" s="30"/>
      <c r="D324" s="31"/>
      <c r="E324" s="147"/>
      <c r="F324" s="424"/>
    </row>
    <row r="325" spans="1:6" x14ac:dyDescent="0.25">
      <c r="A325" s="451"/>
      <c r="B325" s="160"/>
      <c r="C325" s="30"/>
      <c r="D325" s="31"/>
      <c r="E325" s="147"/>
      <c r="F325" s="162"/>
    </row>
    <row r="326" spans="1:6" x14ac:dyDescent="0.25">
      <c r="A326" s="429">
        <v>16</v>
      </c>
      <c r="B326" s="149" t="s">
        <v>302</v>
      </c>
      <c r="C326" s="30">
        <v>1</v>
      </c>
      <c r="D326" s="118" t="s">
        <v>30</v>
      </c>
      <c r="E326" s="147">
        <v>28500</v>
      </c>
      <c r="F326" s="424">
        <f>ROUND(C326*E326,2)</f>
        <v>28500</v>
      </c>
    </row>
    <row r="327" spans="1:6" x14ac:dyDescent="0.25">
      <c r="A327" s="429"/>
      <c r="B327" s="43"/>
      <c r="C327" s="30"/>
      <c r="D327" s="118"/>
      <c r="E327" s="147"/>
      <c r="F327" s="162"/>
    </row>
    <row r="328" spans="1:6" x14ac:dyDescent="0.25">
      <c r="A328" s="429">
        <v>17</v>
      </c>
      <c r="B328" s="149" t="s">
        <v>303</v>
      </c>
      <c r="C328" s="30">
        <v>1</v>
      </c>
      <c r="D328" s="118" t="s">
        <v>30</v>
      </c>
      <c r="E328" s="147">
        <v>12500</v>
      </c>
      <c r="F328" s="424">
        <f>ROUND(C328*E328,2)</f>
        <v>12500</v>
      </c>
    </row>
    <row r="329" spans="1:6" x14ac:dyDescent="0.25">
      <c r="A329" s="429">
        <v>18</v>
      </c>
      <c r="B329" s="149" t="s">
        <v>304</v>
      </c>
      <c r="C329" s="30">
        <v>1</v>
      </c>
      <c r="D329" s="118" t="s">
        <v>30</v>
      </c>
      <c r="E329" s="147">
        <v>25500</v>
      </c>
      <c r="F329" s="424">
        <f>ROUND(C329*E329,2)</f>
        <v>25500</v>
      </c>
    </row>
    <row r="330" spans="1:6" x14ac:dyDescent="0.25">
      <c r="A330" s="453"/>
      <c r="B330" s="166" t="s">
        <v>305</v>
      </c>
      <c r="C330" s="454"/>
      <c r="D330" s="453"/>
      <c r="E330" s="455"/>
      <c r="F330" s="456">
        <f>ROUND(SUM(F236:F329),2)</f>
        <v>8104852.4199999999</v>
      </c>
    </row>
    <row r="331" spans="1:6" x14ac:dyDescent="0.25">
      <c r="A331" s="435"/>
      <c r="B331" s="167"/>
      <c r="C331" s="60"/>
      <c r="D331" s="44"/>
      <c r="E331" s="66"/>
      <c r="F331" s="457"/>
    </row>
    <row r="332" spans="1:6" x14ac:dyDescent="0.25">
      <c r="A332" s="168" t="s">
        <v>306</v>
      </c>
      <c r="B332" s="145" t="s">
        <v>307</v>
      </c>
      <c r="C332" s="169"/>
      <c r="D332" s="170"/>
      <c r="E332" s="171"/>
      <c r="F332" s="458"/>
    </row>
    <row r="333" spans="1:6" x14ac:dyDescent="0.25">
      <c r="A333" s="37">
        <v>1</v>
      </c>
      <c r="B333" s="149" t="s">
        <v>308</v>
      </c>
      <c r="C333" s="136">
        <v>102</v>
      </c>
      <c r="D333" s="172" t="s">
        <v>18</v>
      </c>
      <c r="E333" s="147">
        <v>147.04</v>
      </c>
      <c r="F333" s="439">
        <f>ROUND(C333*E333,2)</f>
        <v>14998.08</v>
      </c>
    </row>
    <row r="334" spans="1:6" x14ac:dyDescent="0.25">
      <c r="A334" s="37">
        <v>2</v>
      </c>
      <c r="B334" s="149" t="s">
        <v>309</v>
      </c>
      <c r="C334" s="136">
        <v>6</v>
      </c>
      <c r="D334" s="172" t="s">
        <v>15</v>
      </c>
      <c r="E334" s="147">
        <v>4045.93</v>
      </c>
      <c r="F334" s="439">
        <f>ROUND(C334*E334,2)</f>
        <v>24275.58</v>
      </c>
    </row>
    <row r="335" spans="1:6" x14ac:dyDescent="0.25">
      <c r="A335" s="37"/>
      <c r="B335" s="24"/>
      <c r="C335" s="136"/>
      <c r="D335" s="172"/>
      <c r="E335" s="147"/>
      <c r="F335" s="439"/>
    </row>
    <row r="336" spans="1:6" x14ac:dyDescent="0.25">
      <c r="A336" s="34">
        <v>3</v>
      </c>
      <c r="B336" s="145" t="s">
        <v>310</v>
      </c>
      <c r="C336" s="136"/>
      <c r="D336" s="172"/>
      <c r="E336" s="147"/>
      <c r="F336" s="439"/>
    </row>
    <row r="337" spans="1:6" x14ac:dyDescent="0.25">
      <c r="A337" s="37">
        <v>3.1</v>
      </c>
      <c r="B337" s="149" t="s">
        <v>311</v>
      </c>
      <c r="C337" s="435">
        <v>345.18</v>
      </c>
      <c r="D337" s="23" t="s">
        <v>21</v>
      </c>
      <c r="E337" s="147">
        <v>47.6</v>
      </c>
      <c r="F337" s="439">
        <f>ROUND(C337*E337,2)</f>
        <v>16430.57</v>
      </c>
    </row>
    <row r="338" spans="1:6" x14ac:dyDescent="0.25">
      <c r="A338" s="37">
        <v>3.2</v>
      </c>
      <c r="B338" s="149" t="s">
        <v>312</v>
      </c>
      <c r="C338" s="110">
        <v>124.67</v>
      </c>
      <c r="D338" s="23" t="s">
        <v>21</v>
      </c>
      <c r="E338" s="147">
        <v>36.56</v>
      </c>
      <c r="F338" s="439">
        <f>ROUND(C338*E338,2)</f>
        <v>4557.9399999999996</v>
      </c>
    </row>
    <row r="339" spans="1:6" ht="28.5" x14ac:dyDescent="0.25">
      <c r="A339" s="87">
        <v>3.3</v>
      </c>
      <c r="B339" s="156" t="s">
        <v>313</v>
      </c>
      <c r="C339" s="459">
        <v>264.61</v>
      </c>
      <c r="D339" s="173" t="s">
        <v>21</v>
      </c>
      <c r="E339" s="174">
        <v>195.86</v>
      </c>
      <c r="F339" s="460">
        <f>ROUND(C339*E339,2)</f>
        <v>51826.51</v>
      </c>
    </row>
    <row r="340" spans="1:6" x14ac:dyDescent="0.25">
      <c r="A340" s="37"/>
      <c r="B340" s="175"/>
      <c r="C340" s="435"/>
      <c r="D340" s="172"/>
      <c r="E340" s="147"/>
      <c r="F340" s="439"/>
    </row>
    <row r="341" spans="1:6" ht="25.5" x14ac:dyDescent="0.25">
      <c r="A341" s="34">
        <v>4</v>
      </c>
      <c r="B341" s="145" t="s">
        <v>314</v>
      </c>
      <c r="C341" s="176"/>
      <c r="D341" s="177"/>
      <c r="E341" s="147"/>
      <c r="F341" s="439"/>
    </row>
    <row r="342" spans="1:6" x14ac:dyDescent="0.25">
      <c r="A342" s="37">
        <v>4.0999999999999996</v>
      </c>
      <c r="B342" s="149" t="s">
        <v>315</v>
      </c>
      <c r="C342" s="110">
        <v>97.92</v>
      </c>
      <c r="D342" s="23" t="s">
        <v>21</v>
      </c>
      <c r="E342" s="147">
        <v>544.29999999999995</v>
      </c>
      <c r="F342" s="439">
        <f>ROUND(C342*E342,2)</f>
        <v>53297.86</v>
      </c>
    </row>
    <row r="343" spans="1:6" x14ac:dyDescent="0.25">
      <c r="A343" s="37">
        <v>4.2</v>
      </c>
      <c r="B343" s="149" t="s">
        <v>316</v>
      </c>
      <c r="C343" s="136">
        <v>97.92</v>
      </c>
      <c r="D343" s="23" t="s">
        <v>21</v>
      </c>
      <c r="E343" s="147">
        <v>36.56</v>
      </c>
      <c r="F343" s="439">
        <f>ROUND(C343*E343,2)</f>
        <v>3579.96</v>
      </c>
    </row>
    <row r="344" spans="1:6" x14ac:dyDescent="0.25">
      <c r="A344" s="37">
        <v>4.3</v>
      </c>
      <c r="B344" s="149" t="s">
        <v>317</v>
      </c>
      <c r="C344" s="136">
        <v>93.02</v>
      </c>
      <c r="D344" s="23" t="s">
        <v>21</v>
      </c>
      <c r="E344" s="147">
        <v>63.01</v>
      </c>
      <c r="F344" s="439">
        <f>ROUND(C344*E344,2)</f>
        <v>5861.19</v>
      </c>
    </row>
    <row r="345" spans="1:6" x14ac:dyDescent="0.25">
      <c r="A345" s="37">
        <v>4.4000000000000004</v>
      </c>
      <c r="B345" s="149" t="s">
        <v>318</v>
      </c>
      <c r="C345" s="136">
        <v>102</v>
      </c>
      <c r="D345" s="172" t="s">
        <v>18</v>
      </c>
      <c r="E345" s="66">
        <v>11.93</v>
      </c>
      <c r="F345" s="439">
        <f>ROUND(C345*E345,2)</f>
        <v>1216.8599999999999</v>
      </c>
    </row>
    <row r="346" spans="1:6" x14ac:dyDescent="0.25">
      <c r="A346" s="37"/>
      <c r="B346" s="178"/>
      <c r="C346" s="136"/>
      <c r="D346" s="172"/>
      <c r="E346" s="66"/>
      <c r="F346" s="439"/>
    </row>
    <row r="347" spans="1:6" x14ac:dyDescent="0.25">
      <c r="A347" s="34">
        <v>5</v>
      </c>
      <c r="B347" s="145" t="s">
        <v>319</v>
      </c>
      <c r="C347" s="110"/>
      <c r="D347" s="172"/>
      <c r="E347" s="66"/>
      <c r="F347" s="439"/>
    </row>
    <row r="348" spans="1:6" x14ac:dyDescent="0.25">
      <c r="A348" s="37">
        <v>5.0999999999999996</v>
      </c>
      <c r="B348" s="149" t="s">
        <v>37</v>
      </c>
      <c r="C348" s="169">
        <v>102</v>
      </c>
      <c r="D348" s="170" t="s">
        <v>18</v>
      </c>
      <c r="E348" s="66">
        <v>156.22999999999999</v>
      </c>
      <c r="F348" s="439">
        <f>ROUND(C348*E348,2)</f>
        <v>15935.46</v>
      </c>
    </row>
    <row r="349" spans="1:6" x14ac:dyDescent="0.25">
      <c r="A349" s="37"/>
      <c r="B349" s="178"/>
      <c r="C349" s="136"/>
      <c r="D349" s="172"/>
      <c r="E349" s="66"/>
      <c r="F349" s="439"/>
    </row>
    <row r="350" spans="1:6" x14ac:dyDescent="0.25">
      <c r="A350" s="34">
        <v>5.2</v>
      </c>
      <c r="B350" s="145" t="s">
        <v>320</v>
      </c>
      <c r="C350" s="136"/>
      <c r="D350" s="172"/>
      <c r="E350" s="66"/>
      <c r="F350" s="439"/>
    </row>
    <row r="351" spans="1:6" x14ac:dyDescent="0.25">
      <c r="A351" s="37" t="s">
        <v>321</v>
      </c>
      <c r="B351" s="149" t="s">
        <v>322</v>
      </c>
      <c r="C351" s="169">
        <v>64.260000000000005</v>
      </c>
      <c r="D351" s="23" t="s">
        <v>21</v>
      </c>
      <c r="E351" s="66">
        <v>132.09</v>
      </c>
      <c r="F351" s="439">
        <f>ROUND(C351*E351,2)</f>
        <v>8488.1</v>
      </c>
    </row>
    <row r="352" spans="1:6" ht="28.5" x14ac:dyDescent="0.25">
      <c r="A352" s="37" t="s">
        <v>323</v>
      </c>
      <c r="B352" s="149" t="s">
        <v>324</v>
      </c>
      <c r="C352" s="169">
        <v>77.11</v>
      </c>
      <c r="D352" s="23" t="s">
        <v>21</v>
      </c>
      <c r="E352" s="66">
        <v>195.86</v>
      </c>
      <c r="F352" s="439">
        <f>ROUND(C352*E352,2)</f>
        <v>15102.76</v>
      </c>
    </row>
    <row r="353" spans="1:6" x14ac:dyDescent="0.25">
      <c r="A353" s="37" t="s">
        <v>325</v>
      </c>
      <c r="B353" s="149" t="s">
        <v>326</v>
      </c>
      <c r="C353" s="169">
        <v>16.32</v>
      </c>
      <c r="D353" s="23" t="s">
        <v>21</v>
      </c>
      <c r="E353" s="66">
        <v>764.3</v>
      </c>
      <c r="F353" s="439">
        <f>ROUND(C353*E353,2)</f>
        <v>12473.38</v>
      </c>
    </row>
    <row r="354" spans="1:6" ht="28.5" x14ac:dyDescent="0.25">
      <c r="A354" s="37" t="s">
        <v>327</v>
      </c>
      <c r="B354" s="149" t="s">
        <v>22</v>
      </c>
      <c r="C354" s="169">
        <v>15.5</v>
      </c>
      <c r="D354" s="23" t="s">
        <v>21</v>
      </c>
      <c r="E354" s="66">
        <v>224.1</v>
      </c>
      <c r="F354" s="439">
        <f>ROUND(C354*E354,2)</f>
        <v>3473.55</v>
      </c>
    </row>
    <row r="355" spans="1:6" x14ac:dyDescent="0.25">
      <c r="A355" s="37" t="s">
        <v>328</v>
      </c>
      <c r="B355" s="149" t="s">
        <v>329</v>
      </c>
      <c r="C355" s="169">
        <v>231</v>
      </c>
      <c r="D355" s="65" t="s">
        <v>55</v>
      </c>
      <c r="E355" s="461">
        <v>922.8</v>
      </c>
      <c r="F355" s="439">
        <f>ROUND(C355*E355,2)</f>
        <v>213166.8</v>
      </c>
    </row>
    <row r="356" spans="1:6" x14ac:dyDescent="0.25">
      <c r="A356" s="37"/>
      <c r="B356" s="113"/>
      <c r="C356" s="169"/>
      <c r="D356" s="172"/>
      <c r="E356" s="66"/>
      <c r="F356" s="439"/>
    </row>
    <row r="357" spans="1:6" x14ac:dyDescent="0.25">
      <c r="A357" s="34">
        <v>6</v>
      </c>
      <c r="B357" s="145" t="s">
        <v>330</v>
      </c>
      <c r="C357" s="169"/>
      <c r="D357" s="172"/>
      <c r="E357" s="66"/>
      <c r="F357" s="439"/>
    </row>
    <row r="358" spans="1:6" x14ac:dyDescent="0.25">
      <c r="A358" s="37">
        <v>6.1</v>
      </c>
      <c r="B358" s="149" t="s">
        <v>331</v>
      </c>
      <c r="C358" s="169">
        <v>408</v>
      </c>
      <c r="D358" s="65" t="s">
        <v>55</v>
      </c>
      <c r="E358" s="66">
        <v>141.66999999999999</v>
      </c>
      <c r="F358" s="439">
        <f>ROUND(C358*E358,2)</f>
        <v>57801.36</v>
      </c>
    </row>
    <row r="359" spans="1:6" ht="28.5" x14ac:dyDescent="0.25">
      <c r="A359" s="430">
        <v>6.2</v>
      </c>
      <c r="B359" s="149" t="s">
        <v>332</v>
      </c>
      <c r="C359" s="169">
        <v>489.6</v>
      </c>
      <c r="D359" s="65" t="s">
        <v>55</v>
      </c>
      <c r="E359" s="461">
        <v>848.84</v>
      </c>
      <c r="F359" s="439">
        <f>ROUND(C359*E359,2)</f>
        <v>415592.06</v>
      </c>
    </row>
    <row r="360" spans="1:6" x14ac:dyDescent="0.25">
      <c r="A360" s="430">
        <v>6.3</v>
      </c>
      <c r="B360" s="149" t="s">
        <v>333</v>
      </c>
      <c r="C360" s="169">
        <v>1468.8</v>
      </c>
      <c r="D360" s="44" t="s">
        <v>334</v>
      </c>
      <c r="E360" s="66">
        <v>23.28</v>
      </c>
      <c r="F360" s="439">
        <f>ROUND(C360*E360,2)</f>
        <v>34193.660000000003</v>
      </c>
    </row>
    <row r="361" spans="1:6" x14ac:dyDescent="0.25">
      <c r="A361" s="430"/>
      <c r="B361" s="149"/>
      <c r="C361" s="169"/>
      <c r="D361" s="44"/>
      <c r="E361" s="66"/>
      <c r="F361" s="439"/>
    </row>
    <row r="362" spans="1:6" x14ac:dyDescent="0.25">
      <c r="A362" s="453"/>
      <c r="B362" s="179" t="s">
        <v>335</v>
      </c>
      <c r="C362" s="454"/>
      <c r="D362" s="180"/>
      <c r="E362" s="455"/>
      <c r="F362" s="456">
        <f>SUM(F332:F360)</f>
        <v>952271.68</v>
      </c>
    </row>
    <row r="363" spans="1:6" x14ac:dyDescent="0.25">
      <c r="A363" s="462"/>
      <c r="B363" s="181" t="s">
        <v>336</v>
      </c>
      <c r="C363" s="463"/>
      <c r="D363" s="182"/>
      <c r="E363" s="464"/>
      <c r="F363" s="465">
        <f>+F362+F330+F232+F202+F144+F77+F29</f>
        <v>27062489.469999999</v>
      </c>
    </row>
    <row r="364" spans="1:6" x14ac:dyDescent="0.25">
      <c r="A364" s="430"/>
      <c r="B364" s="149"/>
      <c r="C364" s="169"/>
      <c r="D364" s="44"/>
      <c r="E364" s="66"/>
      <c r="F364" s="439"/>
    </row>
    <row r="365" spans="1:6" ht="25.5" x14ac:dyDescent="0.25">
      <c r="A365" s="183" t="s">
        <v>337</v>
      </c>
      <c r="B365" s="184" t="s">
        <v>338</v>
      </c>
      <c r="C365" s="185"/>
      <c r="D365" s="19"/>
      <c r="E365" s="20"/>
      <c r="F365" s="20"/>
    </row>
    <row r="366" spans="1:6" ht="25.5" x14ac:dyDescent="0.25">
      <c r="A366" s="183" t="s">
        <v>339</v>
      </c>
      <c r="B366" s="184" t="s">
        <v>340</v>
      </c>
      <c r="C366" s="185"/>
      <c r="D366" s="19"/>
      <c r="E366" s="20"/>
      <c r="F366" s="20"/>
    </row>
    <row r="367" spans="1:6" x14ac:dyDescent="0.25">
      <c r="A367" s="16"/>
      <c r="B367" s="186"/>
      <c r="C367" s="185"/>
      <c r="D367" s="19"/>
      <c r="E367" s="20"/>
      <c r="F367" s="20"/>
    </row>
    <row r="368" spans="1:6" x14ac:dyDescent="0.25">
      <c r="A368" s="187">
        <v>1</v>
      </c>
      <c r="B368" s="184" t="s">
        <v>36</v>
      </c>
      <c r="C368" s="185"/>
      <c r="D368" s="19"/>
      <c r="E368" s="20"/>
      <c r="F368" s="20"/>
    </row>
    <row r="369" spans="1:6" ht="28.5" x14ac:dyDescent="0.25">
      <c r="A369" s="16">
        <v>1.01</v>
      </c>
      <c r="B369" s="186" t="s">
        <v>341</v>
      </c>
      <c r="C369" s="185">
        <v>12</v>
      </c>
      <c r="D369" s="19" t="s">
        <v>342</v>
      </c>
      <c r="E369" s="188">
        <v>8693.98</v>
      </c>
      <c r="F369" s="20">
        <f>IF(C369&gt;0,(ROUND((E369*C369),2))," ")</f>
        <v>104327.76</v>
      </c>
    </row>
    <row r="370" spans="1:6" x14ac:dyDescent="0.25">
      <c r="A370" s="16"/>
      <c r="B370" s="186"/>
      <c r="C370" s="185"/>
      <c r="D370" s="19"/>
      <c r="E370" s="188"/>
      <c r="F370" s="20"/>
    </row>
    <row r="371" spans="1:6" x14ac:dyDescent="0.25">
      <c r="A371" s="187">
        <v>2</v>
      </c>
      <c r="B371" s="184" t="s">
        <v>343</v>
      </c>
      <c r="C371" s="185"/>
      <c r="D371" s="19"/>
      <c r="E371" s="20"/>
      <c r="F371" s="20" t="str">
        <f t="shared" ref="F371:F434" si="14">IF(C371&gt;0,(ROUND((E371*C371),2))," ")</f>
        <v xml:space="preserve"> </v>
      </c>
    </row>
    <row r="372" spans="1:6" x14ac:dyDescent="0.25">
      <c r="A372" s="189">
        <v>2.1</v>
      </c>
      <c r="B372" s="184" t="s">
        <v>344</v>
      </c>
      <c r="C372" s="18"/>
      <c r="D372" s="19"/>
      <c r="E372" s="20"/>
      <c r="F372" s="20" t="str">
        <f t="shared" si="14"/>
        <v xml:space="preserve"> </v>
      </c>
    </row>
    <row r="373" spans="1:6" x14ac:dyDescent="0.25">
      <c r="A373" s="16" t="s">
        <v>345</v>
      </c>
      <c r="B373" s="24" t="s">
        <v>346</v>
      </c>
      <c r="C373" s="185">
        <v>4880.78</v>
      </c>
      <c r="D373" s="23" t="s">
        <v>347</v>
      </c>
      <c r="E373" s="33">
        <v>47.6</v>
      </c>
      <c r="F373" s="33">
        <f t="shared" si="14"/>
        <v>232325.13</v>
      </c>
    </row>
    <row r="374" spans="1:6" ht="28.5" x14ac:dyDescent="0.25">
      <c r="A374" s="92" t="s">
        <v>348</v>
      </c>
      <c r="B374" s="43" t="s">
        <v>349</v>
      </c>
      <c r="C374" s="185">
        <v>6100.98</v>
      </c>
      <c r="D374" s="23" t="s">
        <v>350</v>
      </c>
      <c r="E374" s="33">
        <v>195.86</v>
      </c>
      <c r="F374" s="33">
        <f t="shared" si="14"/>
        <v>1194937.94</v>
      </c>
    </row>
    <row r="375" spans="1:6" x14ac:dyDescent="0.25">
      <c r="A375" s="16"/>
      <c r="B375" s="190"/>
      <c r="C375" s="185"/>
      <c r="D375" s="19"/>
      <c r="E375" s="20"/>
      <c r="F375" s="20" t="str">
        <f t="shared" si="14"/>
        <v xml:space="preserve"> </v>
      </c>
    </row>
    <row r="376" spans="1:6" x14ac:dyDescent="0.25">
      <c r="A376" s="187">
        <v>3</v>
      </c>
      <c r="B376" s="184" t="s">
        <v>310</v>
      </c>
      <c r="C376" s="191"/>
      <c r="D376" s="192"/>
      <c r="E376" s="193"/>
      <c r="F376" s="20" t="str">
        <f t="shared" si="14"/>
        <v xml:space="preserve"> </v>
      </c>
    </row>
    <row r="377" spans="1:6" x14ac:dyDescent="0.25">
      <c r="A377" s="194">
        <v>3.1</v>
      </c>
      <c r="B377" s="195" t="s">
        <v>351</v>
      </c>
      <c r="C377" s="185">
        <v>638.83000000000004</v>
      </c>
      <c r="D377" s="19" t="s">
        <v>347</v>
      </c>
      <c r="E377" s="188">
        <v>152.11000000000001</v>
      </c>
      <c r="F377" s="20">
        <f t="shared" si="14"/>
        <v>97172.43</v>
      </c>
    </row>
    <row r="378" spans="1:6" x14ac:dyDescent="0.25">
      <c r="A378" s="194">
        <v>3.2</v>
      </c>
      <c r="B378" s="195" t="s">
        <v>352</v>
      </c>
      <c r="C378" s="185">
        <v>70.62</v>
      </c>
      <c r="D378" s="19" t="s">
        <v>353</v>
      </c>
      <c r="E378" s="188">
        <v>116.29</v>
      </c>
      <c r="F378" s="20">
        <f t="shared" si="14"/>
        <v>8212.4</v>
      </c>
    </row>
    <row r="379" spans="1:6" ht="28.5" x14ac:dyDescent="0.25">
      <c r="A379" s="194">
        <v>3.3</v>
      </c>
      <c r="B379" s="186" t="s">
        <v>354</v>
      </c>
      <c r="C379" s="185">
        <v>852.32</v>
      </c>
      <c r="D379" s="19" t="s">
        <v>350</v>
      </c>
      <c r="E379" s="188">
        <v>195.86</v>
      </c>
      <c r="F379" s="20">
        <f t="shared" si="14"/>
        <v>166935.4</v>
      </c>
    </row>
    <row r="380" spans="1:6" x14ac:dyDescent="0.25">
      <c r="A380" s="196"/>
      <c r="B380" s="190"/>
      <c r="C380" s="185"/>
      <c r="D380" s="19"/>
      <c r="E380" s="20"/>
      <c r="F380" s="20" t="str">
        <f t="shared" si="14"/>
        <v xml:space="preserve"> </v>
      </c>
    </row>
    <row r="381" spans="1:6" x14ac:dyDescent="0.25">
      <c r="A381" s="187">
        <v>4</v>
      </c>
      <c r="B381" s="184" t="s">
        <v>355</v>
      </c>
      <c r="C381" s="191"/>
      <c r="D381" s="192"/>
      <c r="E381" s="193"/>
      <c r="F381" s="20" t="str">
        <f t="shared" si="14"/>
        <v xml:space="preserve"> </v>
      </c>
    </row>
    <row r="382" spans="1:6" ht="17.25" x14ac:dyDescent="0.25">
      <c r="A382" s="96">
        <v>4.0999999999999996</v>
      </c>
      <c r="B382" s="184" t="s">
        <v>356</v>
      </c>
      <c r="C382" s="191"/>
      <c r="D382" s="192"/>
      <c r="E382" s="193"/>
      <c r="F382" s="20" t="str">
        <f t="shared" si="14"/>
        <v xml:space="preserve"> </v>
      </c>
    </row>
    <row r="383" spans="1:6" x14ac:dyDescent="0.25">
      <c r="A383" s="16" t="s">
        <v>357</v>
      </c>
      <c r="B383" s="197" t="s">
        <v>358</v>
      </c>
      <c r="C383" s="185">
        <v>0.65</v>
      </c>
      <c r="D383" s="19" t="s">
        <v>21</v>
      </c>
      <c r="E383" s="20">
        <v>19402.189999999999</v>
      </c>
      <c r="F383" s="20">
        <f t="shared" si="14"/>
        <v>12611.42</v>
      </c>
    </row>
    <row r="384" spans="1:6" x14ac:dyDescent="0.25">
      <c r="A384" s="16" t="s">
        <v>359</v>
      </c>
      <c r="B384" s="197" t="s">
        <v>360</v>
      </c>
      <c r="C384" s="185">
        <v>0.28999999999999998</v>
      </c>
      <c r="D384" s="19" t="s">
        <v>21</v>
      </c>
      <c r="E384" s="20">
        <v>17609.009999999998</v>
      </c>
      <c r="F384" s="20">
        <f t="shared" si="14"/>
        <v>5106.6099999999997</v>
      </c>
    </row>
    <row r="385" spans="1:6" x14ac:dyDescent="0.25">
      <c r="A385" s="196"/>
      <c r="B385" s="190"/>
      <c r="C385" s="185"/>
      <c r="D385" s="19"/>
      <c r="E385" s="20"/>
      <c r="F385" s="20" t="str">
        <f t="shared" si="14"/>
        <v xml:space="preserve"> </v>
      </c>
    </row>
    <row r="386" spans="1:6" x14ac:dyDescent="0.25">
      <c r="A386" s="96">
        <v>4.2</v>
      </c>
      <c r="B386" s="184" t="s">
        <v>361</v>
      </c>
      <c r="C386" s="185"/>
      <c r="D386" s="19"/>
      <c r="E386" s="20"/>
      <c r="F386" s="20" t="str">
        <f t="shared" si="14"/>
        <v xml:space="preserve"> </v>
      </c>
    </row>
    <row r="387" spans="1:6" x14ac:dyDescent="0.25">
      <c r="A387" s="198" t="s">
        <v>362</v>
      </c>
      <c r="B387" s="197" t="s">
        <v>363</v>
      </c>
      <c r="C387" s="185">
        <v>5.72</v>
      </c>
      <c r="D387" s="19" t="s">
        <v>55</v>
      </c>
      <c r="E387" s="20">
        <v>1649.34</v>
      </c>
      <c r="F387" s="20">
        <f>IF(C387&gt;0,(ROUND((E387*C387),2))," ")</f>
        <v>9434.2199999999993</v>
      </c>
    </row>
    <row r="388" spans="1:6" x14ac:dyDescent="0.25">
      <c r="A388" s="199"/>
      <c r="B388" s="200"/>
      <c r="C388" s="201"/>
      <c r="D388" s="202"/>
      <c r="E388" s="203"/>
      <c r="F388" s="203" t="str">
        <f t="shared" si="14"/>
        <v xml:space="preserve"> </v>
      </c>
    </row>
    <row r="389" spans="1:6" x14ac:dyDescent="0.25">
      <c r="A389" s="96">
        <v>4.3</v>
      </c>
      <c r="B389" s="184" t="s">
        <v>364</v>
      </c>
      <c r="C389" s="185"/>
      <c r="D389" s="19"/>
      <c r="E389" s="20"/>
      <c r="F389" s="20" t="str">
        <f t="shared" si="14"/>
        <v xml:space="preserve"> </v>
      </c>
    </row>
    <row r="390" spans="1:6" x14ac:dyDescent="0.25">
      <c r="A390" s="198" t="s">
        <v>365</v>
      </c>
      <c r="B390" s="197" t="s">
        <v>366</v>
      </c>
      <c r="C390" s="185">
        <v>1.2</v>
      </c>
      <c r="D390" s="19" t="s">
        <v>55</v>
      </c>
      <c r="E390" s="20">
        <v>702.29</v>
      </c>
      <c r="F390" s="20">
        <f t="shared" si="14"/>
        <v>842.75</v>
      </c>
    </row>
    <row r="391" spans="1:6" x14ac:dyDescent="0.25">
      <c r="A391" s="198" t="s">
        <v>367</v>
      </c>
      <c r="B391" s="197" t="s">
        <v>368</v>
      </c>
      <c r="C391" s="185">
        <v>4.4000000000000004</v>
      </c>
      <c r="D391" s="19" t="s">
        <v>55</v>
      </c>
      <c r="E391" s="20">
        <v>478.24</v>
      </c>
      <c r="F391" s="20">
        <f t="shared" si="14"/>
        <v>2104.2600000000002</v>
      </c>
    </row>
    <row r="392" spans="1:6" x14ac:dyDescent="0.25">
      <c r="A392" s="198" t="s">
        <v>369</v>
      </c>
      <c r="B392" s="197" t="s">
        <v>160</v>
      </c>
      <c r="C392" s="185">
        <v>5.04</v>
      </c>
      <c r="D392" s="19" t="s">
        <v>55</v>
      </c>
      <c r="E392" s="20">
        <v>494.41</v>
      </c>
      <c r="F392" s="20">
        <f t="shared" si="14"/>
        <v>2491.83</v>
      </c>
    </row>
    <row r="393" spans="1:6" x14ac:dyDescent="0.25">
      <c r="A393" s="198" t="s">
        <v>370</v>
      </c>
      <c r="B393" s="197" t="s">
        <v>162</v>
      </c>
      <c r="C393" s="185">
        <v>14</v>
      </c>
      <c r="D393" s="19" t="s">
        <v>18</v>
      </c>
      <c r="E393" s="20">
        <v>117.41</v>
      </c>
      <c r="F393" s="20">
        <f t="shared" si="14"/>
        <v>1643.74</v>
      </c>
    </row>
    <row r="394" spans="1:6" x14ac:dyDescent="0.25">
      <c r="A394" s="196"/>
      <c r="B394" s="190"/>
      <c r="C394" s="185"/>
      <c r="D394" s="19"/>
      <c r="E394" s="20"/>
      <c r="F394" s="20" t="str">
        <f t="shared" si="14"/>
        <v xml:space="preserve"> </v>
      </c>
    </row>
    <row r="395" spans="1:6" x14ac:dyDescent="0.25">
      <c r="A395" s="187">
        <v>5</v>
      </c>
      <c r="B395" s="184" t="s">
        <v>371</v>
      </c>
      <c r="C395" s="191"/>
      <c r="D395" s="192"/>
      <c r="E395" s="193"/>
      <c r="F395" s="20" t="str">
        <f t="shared" si="14"/>
        <v xml:space="preserve"> </v>
      </c>
    </row>
    <row r="396" spans="1:6" x14ac:dyDescent="0.25">
      <c r="A396" s="96">
        <v>5.0999999999999996</v>
      </c>
      <c r="B396" s="184" t="s">
        <v>372</v>
      </c>
      <c r="C396" s="191"/>
      <c r="D396" s="192"/>
      <c r="E396" s="193"/>
      <c r="F396" s="20" t="str">
        <f t="shared" si="14"/>
        <v xml:space="preserve"> </v>
      </c>
    </row>
    <row r="397" spans="1:6" x14ac:dyDescent="0.25">
      <c r="A397" s="16" t="s">
        <v>373</v>
      </c>
      <c r="B397" s="197" t="s">
        <v>358</v>
      </c>
      <c r="C397" s="185">
        <v>0.67</v>
      </c>
      <c r="D397" s="19" t="s">
        <v>21</v>
      </c>
      <c r="E397" s="20">
        <v>19328.28</v>
      </c>
      <c r="F397" s="20">
        <f t="shared" si="14"/>
        <v>12949.95</v>
      </c>
    </row>
    <row r="398" spans="1:6" x14ac:dyDescent="0.25">
      <c r="A398" s="16" t="s">
        <v>374</v>
      </c>
      <c r="B398" s="197" t="s">
        <v>360</v>
      </c>
      <c r="C398" s="185">
        <v>0.37</v>
      </c>
      <c r="D398" s="19" t="s">
        <v>21</v>
      </c>
      <c r="E398" s="20">
        <v>17609.009999999998</v>
      </c>
      <c r="F398" s="20">
        <f t="shared" si="14"/>
        <v>6515.33</v>
      </c>
    </row>
    <row r="399" spans="1:6" x14ac:dyDescent="0.25">
      <c r="A399" s="196"/>
      <c r="B399" s="190"/>
      <c r="C399" s="185"/>
      <c r="D399" s="19"/>
      <c r="E399" s="20"/>
      <c r="F399" s="20" t="str">
        <f t="shared" si="14"/>
        <v xml:space="preserve"> </v>
      </c>
    </row>
    <row r="400" spans="1:6" x14ac:dyDescent="0.25">
      <c r="A400" s="96">
        <v>5.2</v>
      </c>
      <c r="B400" s="184" t="s">
        <v>361</v>
      </c>
      <c r="C400" s="185"/>
      <c r="D400" s="19"/>
      <c r="E400" s="20"/>
      <c r="F400" s="20" t="str">
        <f t="shared" si="14"/>
        <v xml:space="preserve"> </v>
      </c>
    </row>
    <row r="401" spans="1:6" x14ac:dyDescent="0.25">
      <c r="A401" s="198" t="s">
        <v>321</v>
      </c>
      <c r="B401" s="197" t="s">
        <v>363</v>
      </c>
      <c r="C401" s="185">
        <v>4.8</v>
      </c>
      <c r="D401" s="19" t="s">
        <v>55</v>
      </c>
      <c r="E401" s="20">
        <v>1649.34</v>
      </c>
      <c r="F401" s="20">
        <f>IF(C401&gt;0,(ROUND((E401*C401),2))," ")</f>
        <v>7916.83</v>
      </c>
    </row>
    <row r="402" spans="1:6" x14ac:dyDescent="0.25">
      <c r="A402" s="196"/>
      <c r="B402" s="190"/>
      <c r="C402" s="185"/>
      <c r="D402" s="19"/>
      <c r="E402" s="20"/>
      <c r="F402" s="20" t="str">
        <f t="shared" si="14"/>
        <v xml:space="preserve"> </v>
      </c>
    </row>
    <row r="403" spans="1:6" x14ac:dyDescent="0.25">
      <c r="A403" s="96">
        <v>5.3</v>
      </c>
      <c r="B403" s="184" t="s">
        <v>364</v>
      </c>
      <c r="C403" s="185"/>
      <c r="D403" s="19"/>
      <c r="E403" s="20"/>
      <c r="F403" s="20" t="str">
        <f t="shared" si="14"/>
        <v xml:space="preserve"> </v>
      </c>
    </row>
    <row r="404" spans="1:6" x14ac:dyDescent="0.25">
      <c r="A404" s="198" t="s">
        <v>375</v>
      </c>
      <c r="B404" s="197" t="s">
        <v>366</v>
      </c>
      <c r="C404" s="185">
        <v>1.6</v>
      </c>
      <c r="D404" s="19" t="s">
        <v>55</v>
      </c>
      <c r="E404" s="20">
        <v>702.29</v>
      </c>
      <c r="F404" s="20">
        <f t="shared" si="14"/>
        <v>1123.6600000000001</v>
      </c>
    </row>
    <row r="405" spans="1:6" x14ac:dyDescent="0.25">
      <c r="A405" s="198" t="s">
        <v>376</v>
      </c>
      <c r="B405" s="197" t="s">
        <v>368</v>
      </c>
      <c r="C405" s="185">
        <v>5.2</v>
      </c>
      <c r="D405" s="19" t="s">
        <v>55</v>
      </c>
      <c r="E405" s="20">
        <v>478.24</v>
      </c>
      <c r="F405" s="20">
        <f t="shared" si="14"/>
        <v>2486.85</v>
      </c>
    </row>
    <row r="406" spans="1:6" x14ac:dyDescent="0.25">
      <c r="A406" s="198" t="s">
        <v>377</v>
      </c>
      <c r="B406" s="197" t="s">
        <v>160</v>
      </c>
      <c r="C406" s="185">
        <v>6.4</v>
      </c>
      <c r="D406" s="19" t="s">
        <v>55</v>
      </c>
      <c r="E406" s="20">
        <v>494.41</v>
      </c>
      <c r="F406" s="20">
        <f t="shared" si="14"/>
        <v>3164.22</v>
      </c>
    </row>
    <row r="407" spans="1:6" x14ac:dyDescent="0.25">
      <c r="A407" s="198" t="s">
        <v>378</v>
      </c>
      <c r="B407" s="197" t="s">
        <v>162</v>
      </c>
      <c r="C407" s="185">
        <v>15.6</v>
      </c>
      <c r="D407" s="19" t="s">
        <v>18</v>
      </c>
      <c r="E407" s="20">
        <v>117.41</v>
      </c>
      <c r="F407" s="20">
        <f t="shared" si="14"/>
        <v>1831.6</v>
      </c>
    </row>
    <row r="408" spans="1:6" x14ac:dyDescent="0.25">
      <c r="A408" s="196"/>
      <c r="B408" s="190"/>
      <c r="C408" s="185"/>
      <c r="D408" s="19"/>
      <c r="E408" s="20"/>
      <c r="F408" s="20" t="str">
        <f t="shared" si="14"/>
        <v xml:space="preserve"> </v>
      </c>
    </row>
    <row r="409" spans="1:6" x14ac:dyDescent="0.25">
      <c r="A409" s="96">
        <v>6</v>
      </c>
      <c r="B409" s="184" t="s">
        <v>379</v>
      </c>
      <c r="C409" s="18"/>
      <c r="D409" s="19"/>
      <c r="E409" s="20"/>
      <c r="F409" s="20" t="str">
        <f t="shared" si="14"/>
        <v xml:space="preserve"> </v>
      </c>
    </row>
    <row r="410" spans="1:6" x14ac:dyDescent="0.25">
      <c r="A410" s="194">
        <v>6.1</v>
      </c>
      <c r="B410" s="186" t="s">
        <v>380</v>
      </c>
      <c r="C410" s="185">
        <v>0.33</v>
      </c>
      <c r="D410" s="19" t="s">
        <v>21</v>
      </c>
      <c r="E410" s="20">
        <v>39801.99</v>
      </c>
      <c r="F410" s="20">
        <f t="shared" si="14"/>
        <v>13134.66</v>
      </c>
    </row>
    <row r="411" spans="1:6" ht="16.5" x14ac:dyDescent="0.25">
      <c r="A411" s="194">
        <v>6.2</v>
      </c>
      <c r="B411" s="186" t="s">
        <v>381</v>
      </c>
      <c r="C411" s="185">
        <v>2.93</v>
      </c>
      <c r="D411" s="19" t="s">
        <v>21</v>
      </c>
      <c r="E411" s="20">
        <v>28213.360000000001</v>
      </c>
      <c r="F411" s="20">
        <f t="shared" si="14"/>
        <v>82665.14</v>
      </c>
    </row>
    <row r="412" spans="1:6" ht="16.5" x14ac:dyDescent="0.25">
      <c r="A412" s="194">
        <v>6.3</v>
      </c>
      <c r="B412" s="186" t="s">
        <v>382</v>
      </c>
      <c r="C412" s="185">
        <v>3.69</v>
      </c>
      <c r="D412" s="19" t="s">
        <v>21</v>
      </c>
      <c r="E412" s="20">
        <v>22414.639999999999</v>
      </c>
      <c r="F412" s="20">
        <f t="shared" si="14"/>
        <v>82710.02</v>
      </c>
    </row>
    <row r="413" spans="1:6" ht="16.5" x14ac:dyDescent="0.25">
      <c r="A413" s="194">
        <v>6.4</v>
      </c>
      <c r="B413" s="186" t="s">
        <v>383</v>
      </c>
      <c r="C413" s="185">
        <v>226.2</v>
      </c>
      <c r="D413" s="19" t="s">
        <v>21</v>
      </c>
      <c r="E413" s="20">
        <v>28262.44</v>
      </c>
      <c r="F413" s="20">
        <f t="shared" si="14"/>
        <v>6392963.9299999997</v>
      </c>
    </row>
    <row r="414" spans="1:6" ht="16.5" x14ac:dyDescent="0.25">
      <c r="A414" s="194">
        <v>6.5</v>
      </c>
      <c r="B414" s="186" t="s">
        <v>384</v>
      </c>
      <c r="C414" s="185">
        <v>1.79</v>
      </c>
      <c r="D414" s="19" t="s">
        <v>21</v>
      </c>
      <c r="E414" s="20">
        <v>20216.04</v>
      </c>
      <c r="F414" s="20">
        <f t="shared" si="14"/>
        <v>36186.71</v>
      </c>
    </row>
    <row r="415" spans="1:6" ht="16.5" x14ac:dyDescent="0.25">
      <c r="A415" s="194">
        <v>6.6</v>
      </c>
      <c r="B415" s="186" t="s">
        <v>385</v>
      </c>
      <c r="C415" s="185">
        <v>15.46</v>
      </c>
      <c r="D415" s="19" t="s">
        <v>21</v>
      </c>
      <c r="E415" s="20">
        <v>30412.68</v>
      </c>
      <c r="F415" s="20">
        <f t="shared" si="14"/>
        <v>470180.03</v>
      </c>
    </row>
    <row r="416" spans="1:6" ht="16.5" x14ac:dyDescent="0.25">
      <c r="A416" s="194">
        <v>6.7</v>
      </c>
      <c r="B416" s="186" t="s">
        <v>386</v>
      </c>
      <c r="C416" s="185">
        <v>4.9000000000000004</v>
      </c>
      <c r="D416" s="19" t="s">
        <v>21</v>
      </c>
      <c r="E416" s="20">
        <v>25914.400000000001</v>
      </c>
      <c r="F416" s="20">
        <f t="shared" si="14"/>
        <v>126980.56</v>
      </c>
    </row>
    <row r="417" spans="1:6" ht="16.5" x14ac:dyDescent="0.25">
      <c r="A417" s="194">
        <v>6.8</v>
      </c>
      <c r="B417" s="186" t="s">
        <v>387</v>
      </c>
      <c r="C417" s="185">
        <v>7.32</v>
      </c>
      <c r="D417" s="19" t="s">
        <v>21</v>
      </c>
      <c r="E417" s="20">
        <v>30635.51</v>
      </c>
      <c r="F417" s="20">
        <f t="shared" si="14"/>
        <v>224251.93</v>
      </c>
    </row>
    <row r="418" spans="1:6" ht="16.5" x14ac:dyDescent="0.25">
      <c r="A418" s="194">
        <v>6.9</v>
      </c>
      <c r="B418" s="186" t="s">
        <v>388</v>
      </c>
      <c r="C418" s="185">
        <v>7.4</v>
      </c>
      <c r="D418" s="19" t="s">
        <v>21</v>
      </c>
      <c r="E418" s="20">
        <v>37409.269999999997</v>
      </c>
      <c r="F418" s="20">
        <f t="shared" si="14"/>
        <v>276828.59999999998</v>
      </c>
    </row>
    <row r="419" spans="1:6" ht="16.5" x14ac:dyDescent="0.25">
      <c r="A419" s="16">
        <v>6.1</v>
      </c>
      <c r="B419" s="186" t="s">
        <v>389</v>
      </c>
      <c r="C419" s="185">
        <v>2.93</v>
      </c>
      <c r="D419" s="19" t="s">
        <v>21</v>
      </c>
      <c r="E419" s="20">
        <v>28664.959999999999</v>
      </c>
      <c r="F419" s="20">
        <f t="shared" si="14"/>
        <v>83988.33</v>
      </c>
    </row>
    <row r="420" spans="1:6" ht="16.5" x14ac:dyDescent="0.25">
      <c r="A420" s="16">
        <v>6.11</v>
      </c>
      <c r="B420" s="186" t="s">
        <v>390</v>
      </c>
      <c r="C420" s="185">
        <v>10.78</v>
      </c>
      <c r="D420" s="19" t="s">
        <v>21</v>
      </c>
      <c r="E420" s="20">
        <v>25216.49</v>
      </c>
      <c r="F420" s="20">
        <f>IF(C420&gt;0,(ROUND((E420*C420),2))," ")</f>
        <v>271833.76</v>
      </c>
    </row>
    <row r="421" spans="1:6" ht="16.5" x14ac:dyDescent="0.25">
      <c r="A421" s="16">
        <v>6.12</v>
      </c>
      <c r="B421" s="186" t="s">
        <v>391</v>
      </c>
      <c r="C421" s="185">
        <v>2.92</v>
      </c>
      <c r="D421" s="19" t="s">
        <v>21</v>
      </c>
      <c r="E421" s="20">
        <v>33043.5</v>
      </c>
      <c r="F421" s="20">
        <f t="shared" si="14"/>
        <v>96487.02</v>
      </c>
    </row>
    <row r="422" spans="1:6" ht="16.5" x14ac:dyDescent="0.25">
      <c r="A422" s="16">
        <v>6.13</v>
      </c>
      <c r="B422" s="186" t="s">
        <v>392</v>
      </c>
      <c r="C422" s="185">
        <v>0.04</v>
      </c>
      <c r="D422" s="19" t="s">
        <v>21</v>
      </c>
      <c r="E422" s="20">
        <v>30917.01</v>
      </c>
      <c r="F422" s="20">
        <f t="shared" si="14"/>
        <v>1236.68</v>
      </c>
    </row>
    <row r="423" spans="1:6" ht="16.5" x14ac:dyDescent="0.25">
      <c r="A423" s="16">
        <v>6.14</v>
      </c>
      <c r="B423" s="186" t="s">
        <v>393</v>
      </c>
      <c r="C423" s="185">
        <v>87.63</v>
      </c>
      <c r="D423" s="19" t="s">
        <v>21</v>
      </c>
      <c r="E423" s="20">
        <v>20293.8</v>
      </c>
      <c r="F423" s="20">
        <f t="shared" si="14"/>
        <v>1778345.69</v>
      </c>
    </row>
    <row r="424" spans="1:6" ht="16.5" x14ac:dyDescent="0.25">
      <c r="A424" s="16">
        <v>6.15</v>
      </c>
      <c r="B424" s="186" t="s">
        <v>394</v>
      </c>
      <c r="C424" s="185">
        <v>5.59</v>
      </c>
      <c r="D424" s="19" t="s">
        <v>21</v>
      </c>
      <c r="E424" s="20">
        <v>30493.59</v>
      </c>
      <c r="F424" s="20">
        <f t="shared" si="14"/>
        <v>170459.17</v>
      </c>
    </row>
    <row r="425" spans="1:6" ht="16.5" x14ac:dyDescent="0.25">
      <c r="A425" s="16">
        <v>6.16</v>
      </c>
      <c r="B425" s="186" t="s">
        <v>395</v>
      </c>
      <c r="C425" s="185">
        <v>1.1299999999999999</v>
      </c>
      <c r="D425" s="19" t="s">
        <v>21</v>
      </c>
      <c r="E425" s="20">
        <v>20077.7</v>
      </c>
      <c r="F425" s="20">
        <f t="shared" si="14"/>
        <v>22687.8</v>
      </c>
    </row>
    <row r="426" spans="1:6" ht="16.5" x14ac:dyDescent="0.25">
      <c r="A426" s="16">
        <v>6.17</v>
      </c>
      <c r="B426" s="186" t="s">
        <v>396</v>
      </c>
      <c r="C426" s="185">
        <v>0.86</v>
      </c>
      <c r="D426" s="19" t="s">
        <v>21</v>
      </c>
      <c r="E426" s="20">
        <v>19386.189999999999</v>
      </c>
      <c r="F426" s="20">
        <f t="shared" si="14"/>
        <v>16672.12</v>
      </c>
    </row>
    <row r="427" spans="1:6" ht="16.5" x14ac:dyDescent="0.25">
      <c r="A427" s="16">
        <v>6.18</v>
      </c>
      <c r="B427" s="186" t="s">
        <v>397</v>
      </c>
      <c r="C427" s="185">
        <v>6.6</v>
      </c>
      <c r="D427" s="19" t="s">
        <v>21</v>
      </c>
      <c r="E427" s="20">
        <v>21071.77</v>
      </c>
      <c r="F427" s="20">
        <f t="shared" si="14"/>
        <v>139073.68</v>
      </c>
    </row>
    <row r="428" spans="1:6" ht="16.5" x14ac:dyDescent="0.25">
      <c r="A428" s="16">
        <v>6.19</v>
      </c>
      <c r="B428" s="186" t="s">
        <v>398</v>
      </c>
      <c r="C428" s="185">
        <v>0.75</v>
      </c>
      <c r="D428" s="19" t="s">
        <v>21</v>
      </c>
      <c r="E428" s="20">
        <v>21720.05</v>
      </c>
      <c r="F428" s="20">
        <f t="shared" si="14"/>
        <v>16290.04</v>
      </c>
    </row>
    <row r="429" spans="1:6" ht="16.5" x14ac:dyDescent="0.25">
      <c r="A429" s="16">
        <v>6.2</v>
      </c>
      <c r="B429" s="186" t="s">
        <v>399</v>
      </c>
      <c r="C429" s="185">
        <v>0.54</v>
      </c>
      <c r="D429" s="19" t="s">
        <v>21</v>
      </c>
      <c r="E429" s="20">
        <v>18132.830000000002</v>
      </c>
      <c r="F429" s="20">
        <f t="shared" si="14"/>
        <v>9791.73</v>
      </c>
    </row>
    <row r="430" spans="1:6" ht="16.5" x14ac:dyDescent="0.25">
      <c r="A430" s="16">
        <v>6.21</v>
      </c>
      <c r="B430" s="186" t="s">
        <v>400</v>
      </c>
      <c r="C430" s="185">
        <v>0.66</v>
      </c>
      <c r="D430" s="19" t="s">
        <v>21</v>
      </c>
      <c r="E430" s="20">
        <v>20293.8</v>
      </c>
      <c r="F430" s="20">
        <f t="shared" si="14"/>
        <v>13393.91</v>
      </c>
    </row>
    <row r="431" spans="1:6" ht="16.5" x14ac:dyDescent="0.25">
      <c r="A431" s="16">
        <v>6.22</v>
      </c>
      <c r="B431" s="186" t="s">
        <v>401</v>
      </c>
      <c r="C431" s="185">
        <v>7.16</v>
      </c>
      <c r="D431" s="19" t="s">
        <v>21</v>
      </c>
      <c r="E431" s="20">
        <v>22113.61</v>
      </c>
      <c r="F431" s="20">
        <f t="shared" si="14"/>
        <v>158333.45000000001</v>
      </c>
    </row>
    <row r="432" spans="1:6" ht="16.5" x14ac:dyDescent="0.25">
      <c r="A432" s="16">
        <v>6.23</v>
      </c>
      <c r="B432" s="186" t="s">
        <v>402</v>
      </c>
      <c r="C432" s="18">
        <v>0.56999999999999995</v>
      </c>
      <c r="D432" s="19" t="s">
        <v>21</v>
      </c>
      <c r="E432" s="20">
        <v>24793.21</v>
      </c>
      <c r="F432" s="20">
        <f t="shared" si="14"/>
        <v>14132.13</v>
      </c>
    </row>
    <row r="433" spans="1:6" x14ac:dyDescent="0.25">
      <c r="A433" s="16"/>
      <c r="B433" s="186"/>
      <c r="C433" s="185"/>
      <c r="D433" s="19"/>
      <c r="E433" s="20"/>
      <c r="F433" s="20" t="str">
        <f t="shared" si="14"/>
        <v xml:space="preserve"> </v>
      </c>
    </row>
    <row r="434" spans="1:6" x14ac:dyDescent="0.25">
      <c r="A434" s="187">
        <v>7</v>
      </c>
      <c r="B434" s="184" t="s">
        <v>403</v>
      </c>
      <c r="C434" s="185"/>
      <c r="D434" s="19"/>
      <c r="E434" s="20"/>
      <c r="F434" s="20" t="str">
        <f t="shared" si="14"/>
        <v xml:space="preserve"> </v>
      </c>
    </row>
    <row r="435" spans="1:6" x14ac:dyDescent="0.25">
      <c r="A435" s="194">
        <v>7.1</v>
      </c>
      <c r="B435" s="186" t="s">
        <v>158</v>
      </c>
      <c r="C435" s="185">
        <v>1098.31</v>
      </c>
      <c r="D435" s="19" t="s">
        <v>55</v>
      </c>
      <c r="E435" s="20">
        <v>84.65</v>
      </c>
      <c r="F435" s="20">
        <f t="shared" ref="F435:F498" si="15">IF(C435&gt;0,(ROUND((E435*C435),2))," ")</f>
        <v>92971.94</v>
      </c>
    </row>
    <row r="436" spans="1:6" x14ac:dyDescent="0.25">
      <c r="A436" s="194">
        <v>7.2</v>
      </c>
      <c r="B436" s="186" t="s">
        <v>404</v>
      </c>
      <c r="C436" s="185">
        <v>340.74</v>
      </c>
      <c r="D436" s="19" t="s">
        <v>55</v>
      </c>
      <c r="E436" s="20">
        <v>702.29</v>
      </c>
      <c r="F436" s="20">
        <f t="shared" si="15"/>
        <v>239298.29</v>
      </c>
    </row>
    <row r="437" spans="1:6" x14ac:dyDescent="0.25">
      <c r="A437" s="194">
        <v>7.3</v>
      </c>
      <c r="B437" s="186" t="s">
        <v>405</v>
      </c>
      <c r="C437" s="185">
        <v>51.58</v>
      </c>
      <c r="D437" s="19" t="s">
        <v>55</v>
      </c>
      <c r="E437" s="20">
        <v>673.06</v>
      </c>
      <c r="F437" s="20">
        <f t="shared" si="15"/>
        <v>34716.43</v>
      </c>
    </row>
    <row r="438" spans="1:6" x14ac:dyDescent="0.25">
      <c r="A438" s="194">
        <v>7.4</v>
      </c>
      <c r="B438" s="186" t="s">
        <v>368</v>
      </c>
      <c r="C438" s="185">
        <v>609</v>
      </c>
      <c r="D438" s="19" t="s">
        <v>55</v>
      </c>
      <c r="E438" s="20">
        <v>478.24</v>
      </c>
      <c r="F438" s="20">
        <f t="shared" si="15"/>
        <v>291248.15999999997</v>
      </c>
    </row>
    <row r="439" spans="1:6" x14ac:dyDescent="0.25">
      <c r="A439" s="204">
        <v>7.5</v>
      </c>
      <c r="B439" s="205" t="s">
        <v>160</v>
      </c>
      <c r="C439" s="206">
        <v>489.31</v>
      </c>
      <c r="D439" s="207" t="s">
        <v>55</v>
      </c>
      <c r="E439" s="208">
        <v>494.41</v>
      </c>
      <c r="F439" s="208">
        <f t="shared" si="15"/>
        <v>241919.76</v>
      </c>
    </row>
    <row r="440" spans="1:6" x14ac:dyDescent="0.25">
      <c r="A440" s="194">
        <v>7.6</v>
      </c>
      <c r="B440" s="186" t="s">
        <v>162</v>
      </c>
      <c r="C440" s="185">
        <v>344.67</v>
      </c>
      <c r="D440" s="19" t="s">
        <v>18</v>
      </c>
      <c r="E440" s="20">
        <v>117.41</v>
      </c>
      <c r="F440" s="20">
        <f t="shared" si="15"/>
        <v>40467.699999999997</v>
      </c>
    </row>
    <row r="441" spans="1:6" ht="28.5" x14ac:dyDescent="0.25">
      <c r="A441" s="194">
        <v>7.7</v>
      </c>
      <c r="B441" s="209" t="s">
        <v>406</v>
      </c>
      <c r="C441" s="185">
        <v>163.38</v>
      </c>
      <c r="D441" s="23" t="s">
        <v>18</v>
      </c>
      <c r="E441" s="33">
        <v>699.94</v>
      </c>
      <c r="F441" s="33">
        <f>IF(C441&gt;0,(ROUND((E441*C441),2))," ")</f>
        <v>114356.2</v>
      </c>
    </row>
    <row r="442" spans="1:6" x14ac:dyDescent="0.25">
      <c r="A442" s="16"/>
      <c r="B442" s="186"/>
      <c r="C442" s="185"/>
      <c r="D442" s="19"/>
      <c r="E442" s="20"/>
      <c r="F442" s="20" t="str">
        <f t="shared" si="15"/>
        <v xml:space="preserve"> </v>
      </c>
    </row>
    <row r="443" spans="1:6" x14ac:dyDescent="0.25">
      <c r="A443" s="187">
        <v>8</v>
      </c>
      <c r="B443" s="184" t="s">
        <v>407</v>
      </c>
      <c r="C443" s="185"/>
      <c r="D443" s="19"/>
      <c r="E443" s="20"/>
      <c r="F443" s="20" t="str">
        <f t="shared" si="15"/>
        <v xml:space="preserve"> </v>
      </c>
    </row>
    <row r="444" spans="1:6" x14ac:dyDescent="0.25">
      <c r="A444" s="189">
        <v>8.1</v>
      </c>
      <c r="B444" s="184" t="s">
        <v>408</v>
      </c>
      <c r="C444" s="185"/>
      <c r="D444" s="19"/>
      <c r="E444" s="20"/>
      <c r="F444" s="20" t="str">
        <f t="shared" si="15"/>
        <v xml:space="preserve"> </v>
      </c>
    </row>
    <row r="445" spans="1:6" x14ac:dyDescent="0.25">
      <c r="A445" s="16" t="s">
        <v>219</v>
      </c>
      <c r="B445" s="186" t="s">
        <v>17</v>
      </c>
      <c r="C445" s="185">
        <v>35.39</v>
      </c>
      <c r="D445" s="19" t="s">
        <v>18</v>
      </c>
      <c r="E445" s="20">
        <v>10.53</v>
      </c>
      <c r="F445" s="20">
        <f t="shared" si="15"/>
        <v>372.66</v>
      </c>
    </row>
    <row r="446" spans="1:6" x14ac:dyDescent="0.25">
      <c r="A446" s="16" t="s">
        <v>220</v>
      </c>
      <c r="B446" s="186" t="s">
        <v>409</v>
      </c>
      <c r="C446" s="185">
        <v>39.28</v>
      </c>
      <c r="D446" s="19" t="s">
        <v>18</v>
      </c>
      <c r="E446" s="20">
        <v>152.11000000000001</v>
      </c>
      <c r="F446" s="20">
        <f t="shared" si="15"/>
        <v>5974.88</v>
      </c>
    </row>
    <row r="447" spans="1:6" x14ac:dyDescent="0.25">
      <c r="A447" s="16" t="s">
        <v>222</v>
      </c>
      <c r="B447" s="186" t="s">
        <v>410</v>
      </c>
      <c r="C447" s="185">
        <v>33.39</v>
      </c>
      <c r="D447" s="19" t="s">
        <v>55</v>
      </c>
      <c r="E447" s="20">
        <v>29.57</v>
      </c>
      <c r="F447" s="20">
        <f t="shared" si="15"/>
        <v>987.34</v>
      </c>
    </row>
    <row r="448" spans="1:6" ht="28.5" x14ac:dyDescent="0.25">
      <c r="A448" s="16" t="s">
        <v>223</v>
      </c>
      <c r="B448" s="186" t="s">
        <v>411</v>
      </c>
      <c r="C448" s="185">
        <v>32.01</v>
      </c>
      <c r="D448" s="19" t="s">
        <v>353</v>
      </c>
      <c r="E448" s="20">
        <v>224.1</v>
      </c>
      <c r="F448" s="20">
        <f t="shared" si="15"/>
        <v>7173.44</v>
      </c>
    </row>
    <row r="449" spans="1:6" ht="28.5" x14ac:dyDescent="0.25">
      <c r="A449" s="16" t="s">
        <v>224</v>
      </c>
      <c r="B449" s="186" t="s">
        <v>412</v>
      </c>
      <c r="C449" s="185">
        <v>9.09</v>
      </c>
      <c r="D449" s="19" t="s">
        <v>350</v>
      </c>
      <c r="E449" s="20">
        <v>195.86</v>
      </c>
      <c r="F449" s="20">
        <f t="shared" si="15"/>
        <v>1780.37</v>
      </c>
    </row>
    <row r="450" spans="1:6" x14ac:dyDescent="0.25">
      <c r="A450" s="196"/>
      <c r="B450" s="190"/>
      <c r="C450" s="185"/>
      <c r="D450" s="19"/>
      <c r="E450" s="20"/>
      <c r="F450" s="20" t="str">
        <f t="shared" si="15"/>
        <v xml:space="preserve"> </v>
      </c>
    </row>
    <row r="451" spans="1:6" x14ac:dyDescent="0.25">
      <c r="A451" s="189">
        <v>8.1999999999999993</v>
      </c>
      <c r="B451" s="184" t="s">
        <v>413</v>
      </c>
      <c r="C451" s="185"/>
      <c r="D451" s="19"/>
      <c r="E451" s="20"/>
      <c r="F451" s="20" t="str">
        <f t="shared" si="15"/>
        <v xml:space="preserve"> </v>
      </c>
    </row>
    <row r="452" spans="1:6" ht="28.5" x14ac:dyDescent="0.25">
      <c r="A452" s="16" t="s">
        <v>229</v>
      </c>
      <c r="B452" s="210" t="s">
        <v>414</v>
      </c>
      <c r="C452" s="185">
        <v>39.26</v>
      </c>
      <c r="D452" s="19" t="s">
        <v>18</v>
      </c>
      <c r="E452" s="20">
        <v>16408.009999999998</v>
      </c>
      <c r="F452" s="20">
        <f t="shared" si="15"/>
        <v>644178.47</v>
      </c>
    </row>
    <row r="453" spans="1:6" ht="28.5" x14ac:dyDescent="0.25">
      <c r="A453" s="16" t="s">
        <v>230</v>
      </c>
      <c r="B453" s="210" t="s">
        <v>415</v>
      </c>
      <c r="C453" s="185">
        <v>2</v>
      </c>
      <c r="D453" s="19" t="s">
        <v>30</v>
      </c>
      <c r="E453" s="20">
        <v>107843.62</v>
      </c>
      <c r="F453" s="20">
        <f t="shared" si="15"/>
        <v>215687.24</v>
      </c>
    </row>
    <row r="454" spans="1:6" ht="28.5" x14ac:dyDescent="0.25">
      <c r="A454" s="16" t="s">
        <v>231</v>
      </c>
      <c r="B454" s="210" t="s">
        <v>416</v>
      </c>
      <c r="C454" s="185">
        <v>4</v>
      </c>
      <c r="D454" s="19" t="s">
        <v>30</v>
      </c>
      <c r="E454" s="20">
        <v>23797.599999999999</v>
      </c>
      <c r="F454" s="20">
        <f t="shared" si="15"/>
        <v>95190.399999999994</v>
      </c>
    </row>
    <row r="455" spans="1:6" ht="28.5" x14ac:dyDescent="0.25">
      <c r="A455" s="16" t="s">
        <v>232</v>
      </c>
      <c r="B455" s="210" t="s">
        <v>417</v>
      </c>
      <c r="C455" s="185">
        <v>1</v>
      </c>
      <c r="D455" s="19" t="s">
        <v>30</v>
      </c>
      <c r="E455" s="20">
        <v>18797.5</v>
      </c>
      <c r="F455" s="20">
        <f t="shared" si="15"/>
        <v>18797.5</v>
      </c>
    </row>
    <row r="456" spans="1:6" ht="28.5" x14ac:dyDescent="0.25">
      <c r="A456" s="16" t="s">
        <v>234</v>
      </c>
      <c r="B456" s="210" t="s">
        <v>418</v>
      </c>
      <c r="C456" s="185">
        <v>2</v>
      </c>
      <c r="D456" s="19" t="s">
        <v>30</v>
      </c>
      <c r="E456" s="20">
        <v>16006.03</v>
      </c>
      <c r="F456" s="20">
        <f t="shared" si="15"/>
        <v>32012.06</v>
      </c>
    </row>
    <row r="457" spans="1:6" x14ac:dyDescent="0.25">
      <c r="A457" s="16" t="s">
        <v>236</v>
      </c>
      <c r="B457" s="186" t="s">
        <v>419</v>
      </c>
      <c r="C457" s="185">
        <v>2</v>
      </c>
      <c r="D457" s="19" t="s">
        <v>30</v>
      </c>
      <c r="E457" s="20">
        <v>55642.31</v>
      </c>
      <c r="F457" s="20">
        <f t="shared" si="15"/>
        <v>111284.62</v>
      </c>
    </row>
    <row r="458" spans="1:6" x14ac:dyDescent="0.25">
      <c r="A458" s="16" t="s">
        <v>238</v>
      </c>
      <c r="B458" s="186" t="s">
        <v>420</v>
      </c>
      <c r="C458" s="185">
        <v>2</v>
      </c>
      <c r="D458" s="19" t="s">
        <v>30</v>
      </c>
      <c r="E458" s="20">
        <v>10251</v>
      </c>
      <c r="F458" s="20">
        <f t="shared" si="15"/>
        <v>20502</v>
      </c>
    </row>
    <row r="459" spans="1:6" x14ac:dyDescent="0.25">
      <c r="A459" s="16"/>
      <c r="B459" s="186"/>
      <c r="C459" s="185"/>
      <c r="D459" s="19"/>
      <c r="E459" s="20"/>
      <c r="F459" s="20"/>
    </row>
    <row r="460" spans="1:6" x14ac:dyDescent="0.25">
      <c r="A460" s="187">
        <v>9</v>
      </c>
      <c r="B460" s="184" t="s">
        <v>421</v>
      </c>
      <c r="C460" s="185"/>
      <c r="D460" s="19"/>
      <c r="E460" s="20"/>
      <c r="F460" s="20" t="str">
        <f t="shared" si="15"/>
        <v xml:space="preserve"> </v>
      </c>
    </row>
    <row r="461" spans="1:6" x14ac:dyDescent="0.25">
      <c r="A461" s="189">
        <v>9.1</v>
      </c>
      <c r="B461" s="184" t="s">
        <v>413</v>
      </c>
      <c r="C461" s="185"/>
      <c r="D461" s="19"/>
      <c r="E461" s="20"/>
      <c r="F461" s="20"/>
    </row>
    <row r="462" spans="1:6" ht="57" x14ac:dyDescent="0.25">
      <c r="A462" s="16" t="s">
        <v>422</v>
      </c>
      <c r="B462" s="195" t="s">
        <v>423</v>
      </c>
      <c r="C462" s="185">
        <v>1</v>
      </c>
      <c r="D462" s="19" t="s">
        <v>30</v>
      </c>
      <c r="E462" s="20">
        <v>181602</v>
      </c>
      <c r="F462" s="20">
        <f t="shared" si="15"/>
        <v>181602</v>
      </c>
    </row>
    <row r="463" spans="1:6" ht="57" x14ac:dyDescent="0.25">
      <c r="A463" s="16" t="s">
        <v>424</v>
      </c>
      <c r="B463" s="195" t="s">
        <v>425</v>
      </c>
      <c r="C463" s="185">
        <v>1</v>
      </c>
      <c r="D463" s="19" t="s">
        <v>30</v>
      </c>
      <c r="E463" s="20">
        <v>117133.29</v>
      </c>
      <c r="F463" s="20">
        <f t="shared" si="15"/>
        <v>117133.29</v>
      </c>
    </row>
    <row r="464" spans="1:6" ht="57" x14ac:dyDescent="0.25">
      <c r="A464" s="16" t="s">
        <v>426</v>
      </c>
      <c r="B464" s="186" t="s">
        <v>427</v>
      </c>
      <c r="C464" s="185">
        <v>3295.28</v>
      </c>
      <c r="D464" s="19" t="s">
        <v>428</v>
      </c>
      <c r="E464" s="20">
        <v>4519.32</v>
      </c>
      <c r="F464" s="20">
        <f>IF(C464&gt;0,(ROUND((E464*C464),2))," ")</f>
        <v>14892424.810000001</v>
      </c>
    </row>
    <row r="465" spans="1:6" x14ac:dyDescent="0.25">
      <c r="A465" s="16"/>
      <c r="B465" s="186"/>
      <c r="C465" s="185"/>
      <c r="D465" s="19"/>
      <c r="E465" s="211"/>
      <c r="F465" s="20" t="str">
        <f t="shared" si="15"/>
        <v xml:space="preserve"> </v>
      </c>
    </row>
    <row r="466" spans="1:6" ht="25.5" x14ac:dyDescent="0.25">
      <c r="A466" s="189">
        <v>9.1999999999999993</v>
      </c>
      <c r="B466" s="184" t="s">
        <v>429</v>
      </c>
      <c r="C466" s="185"/>
      <c r="D466" s="19"/>
      <c r="E466" s="20"/>
      <c r="F466" s="20" t="str">
        <f t="shared" si="15"/>
        <v xml:space="preserve"> </v>
      </c>
    </row>
    <row r="467" spans="1:6" ht="71.25" x14ac:dyDescent="0.25">
      <c r="A467" s="16" t="s">
        <v>430</v>
      </c>
      <c r="B467" s="212" t="s">
        <v>431</v>
      </c>
      <c r="C467" s="185">
        <v>1</v>
      </c>
      <c r="D467" s="19" t="s">
        <v>30</v>
      </c>
      <c r="E467" s="20">
        <v>72429.05</v>
      </c>
      <c r="F467" s="20">
        <f t="shared" si="15"/>
        <v>72429.05</v>
      </c>
    </row>
    <row r="468" spans="1:6" x14ac:dyDescent="0.25">
      <c r="A468" s="148" t="s">
        <v>432</v>
      </c>
      <c r="B468" s="43" t="s">
        <v>433</v>
      </c>
      <c r="C468" s="82">
        <v>2.8</v>
      </c>
      <c r="D468" s="23" t="s">
        <v>18</v>
      </c>
      <c r="E468" s="33">
        <v>7765.58</v>
      </c>
      <c r="F468" s="219">
        <f>+ROUND((E468*C468),2)</f>
        <v>21743.62</v>
      </c>
    </row>
    <row r="469" spans="1:6" x14ac:dyDescent="0.25">
      <c r="A469" s="148" t="s">
        <v>434</v>
      </c>
      <c r="B469" s="43" t="s">
        <v>435</v>
      </c>
      <c r="C469" s="82">
        <v>2</v>
      </c>
      <c r="D469" s="23" t="s">
        <v>30</v>
      </c>
      <c r="E469" s="33">
        <v>9298.2900000000009</v>
      </c>
      <c r="F469" s="219">
        <f>+ROUND((E469*C469),2)</f>
        <v>18596.580000000002</v>
      </c>
    </row>
    <row r="470" spans="1:6" x14ac:dyDescent="0.25">
      <c r="A470" s="148" t="s">
        <v>436</v>
      </c>
      <c r="B470" s="43" t="s">
        <v>437</v>
      </c>
      <c r="C470" s="82">
        <v>2</v>
      </c>
      <c r="D470" s="23" t="s">
        <v>30</v>
      </c>
      <c r="E470" s="33">
        <v>6436.96</v>
      </c>
      <c r="F470" s="219">
        <f>+ROUND((E470*C470),2)</f>
        <v>12873.92</v>
      </c>
    </row>
    <row r="471" spans="1:6" x14ac:dyDescent="0.25">
      <c r="A471" s="148" t="s">
        <v>438</v>
      </c>
      <c r="B471" s="43" t="s">
        <v>439</v>
      </c>
      <c r="C471" s="82">
        <v>2</v>
      </c>
      <c r="D471" s="23" t="s">
        <v>30</v>
      </c>
      <c r="E471" s="33">
        <v>2668.28</v>
      </c>
      <c r="F471" s="33">
        <f>ROUND(E471*C471,2)</f>
        <v>5336.56</v>
      </c>
    </row>
    <row r="472" spans="1:6" x14ac:dyDescent="0.25">
      <c r="A472" s="213" t="s">
        <v>440</v>
      </c>
      <c r="B472" s="214" t="s">
        <v>441</v>
      </c>
      <c r="C472" s="215">
        <v>1</v>
      </c>
      <c r="D472" s="216" t="s">
        <v>30</v>
      </c>
      <c r="E472" s="217">
        <v>55642.31</v>
      </c>
      <c r="F472" s="217">
        <f>ROUND(E472*C472,2)</f>
        <v>55642.31</v>
      </c>
    </row>
    <row r="473" spans="1:6" x14ac:dyDescent="0.25">
      <c r="A473" s="16"/>
      <c r="B473" s="186"/>
      <c r="C473" s="185"/>
      <c r="D473" s="19"/>
      <c r="E473" s="20"/>
      <c r="F473" s="20"/>
    </row>
    <row r="474" spans="1:6" x14ac:dyDescent="0.25">
      <c r="A474" s="187">
        <v>10</v>
      </c>
      <c r="B474" s="184" t="s">
        <v>442</v>
      </c>
      <c r="C474" s="185"/>
      <c r="D474" s="19"/>
      <c r="E474" s="20"/>
      <c r="F474" s="20" t="str">
        <f t="shared" si="15"/>
        <v xml:space="preserve"> </v>
      </c>
    </row>
    <row r="475" spans="1:6" x14ac:dyDescent="0.25">
      <c r="A475" s="218">
        <v>10.1</v>
      </c>
      <c r="B475" s="184" t="s">
        <v>413</v>
      </c>
      <c r="C475" s="82"/>
      <c r="D475" s="23"/>
      <c r="E475" s="33"/>
      <c r="F475" s="33"/>
    </row>
    <row r="476" spans="1:6" ht="42.75" x14ac:dyDescent="0.25">
      <c r="A476" s="148" t="s">
        <v>443</v>
      </c>
      <c r="B476" s="212" t="s">
        <v>444</v>
      </c>
      <c r="C476" s="82">
        <v>2</v>
      </c>
      <c r="D476" s="23" t="s">
        <v>30</v>
      </c>
      <c r="E476" s="219">
        <v>141498.23000000001</v>
      </c>
      <c r="F476" s="219">
        <f>+ROUND((E476*C476),2)</f>
        <v>282996.46000000002</v>
      </c>
    </row>
    <row r="477" spans="1:6" x14ac:dyDescent="0.25">
      <c r="A477" s="16"/>
      <c r="B477" s="186"/>
      <c r="C477" s="185"/>
      <c r="D477" s="19"/>
      <c r="E477" s="20"/>
      <c r="F477" s="20"/>
    </row>
    <row r="478" spans="1:6" x14ac:dyDescent="0.25">
      <c r="A478" s="189">
        <v>10.199999999999999</v>
      </c>
      <c r="B478" s="184" t="s">
        <v>445</v>
      </c>
      <c r="C478" s="185"/>
      <c r="D478" s="19"/>
      <c r="E478" s="20"/>
      <c r="F478" s="20" t="str">
        <f t="shared" si="15"/>
        <v xml:space="preserve"> </v>
      </c>
    </row>
    <row r="479" spans="1:6" x14ac:dyDescent="0.25">
      <c r="A479" s="16" t="s">
        <v>446</v>
      </c>
      <c r="B479" s="195" t="s">
        <v>447</v>
      </c>
      <c r="C479" s="185">
        <v>35.479999999999997</v>
      </c>
      <c r="D479" s="19" t="s">
        <v>21</v>
      </c>
      <c r="E479" s="20">
        <v>7451.35</v>
      </c>
      <c r="F479" s="20">
        <f>IF(C479&gt;0,(ROUND((E479*C479),2))," ")</f>
        <v>264373.90000000002</v>
      </c>
    </row>
    <row r="480" spans="1:6" x14ac:dyDescent="0.25">
      <c r="A480" s="16"/>
      <c r="B480" s="186"/>
      <c r="C480" s="185"/>
      <c r="D480" s="19"/>
      <c r="E480" s="20"/>
      <c r="F480" s="20" t="str">
        <f t="shared" si="15"/>
        <v xml:space="preserve"> </v>
      </c>
    </row>
    <row r="481" spans="1:6" x14ac:dyDescent="0.25">
      <c r="A481" s="189">
        <v>10.3</v>
      </c>
      <c r="B481" s="184" t="s">
        <v>448</v>
      </c>
      <c r="C481" s="220"/>
      <c r="D481" s="221"/>
      <c r="E481" s="222"/>
      <c r="F481" s="20" t="str">
        <f t="shared" si="15"/>
        <v xml:space="preserve"> </v>
      </c>
    </row>
    <row r="482" spans="1:6" ht="28.5" x14ac:dyDescent="0.25">
      <c r="A482" s="16" t="s">
        <v>449</v>
      </c>
      <c r="B482" s="195" t="s">
        <v>450</v>
      </c>
      <c r="C482" s="185">
        <v>18.68</v>
      </c>
      <c r="D482" s="19" t="s">
        <v>18</v>
      </c>
      <c r="E482" s="20">
        <v>16408.009999999998</v>
      </c>
      <c r="F482" s="20">
        <f t="shared" si="15"/>
        <v>306501.63</v>
      </c>
    </row>
    <row r="483" spans="1:6" x14ac:dyDescent="0.25">
      <c r="A483" s="16" t="s">
        <v>451</v>
      </c>
      <c r="B483" s="195" t="s">
        <v>452</v>
      </c>
      <c r="C483" s="185">
        <v>6</v>
      </c>
      <c r="D483" s="19" t="s">
        <v>30</v>
      </c>
      <c r="E483" s="20">
        <v>3329.03</v>
      </c>
      <c r="F483" s="20">
        <f t="shared" si="15"/>
        <v>19974.18</v>
      </c>
    </row>
    <row r="484" spans="1:6" ht="128.25" x14ac:dyDescent="0.25">
      <c r="A484" s="16" t="s">
        <v>453</v>
      </c>
      <c r="B484" s="212" t="s">
        <v>454</v>
      </c>
      <c r="C484" s="185">
        <v>4</v>
      </c>
      <c r="D484" s="19" t="s">
        <v>30</v>
      </c>
      <c r="E484" s="219">
        <v>194289.93</v>
      </c>
      <c r="F484" s="20">
        <f t="shared" si="15"/>
        <v>777159.72</v>
      </c>
    </row>
    <row r="485" spans="1:6" x14ac:dyDescent="0.25">
      <c r="A485" s="16" t="s">
        <v>455</v>
      </c>
      <c r="B485" s="24" t="s">
        <v>456</v>
      </c>
      <c r="C485" s="223">
        <v>12</v>
      </c>
      <c r="D485" s="23" t="s">
        <v>30</v>
      </c>
      <c r="E485" s="33">
        <v>7665.57</v>
      </c>
      <c r="F485" s="33">
        <f t="shared" si="15"/>
        <v>91986.84</v>
      </c>
    </row>
    <row r="486" spans="1:6" x14ac:dyDescent="0.25">
      <c r="A486" s="16" t="s">
        <v>457</v>
      </c>
      <c r="B486" s="24" t="s">
        <v>458</v>
      </c>
      <c r="C486" s="223">
        <v>12</v>
      </c>
      <c r="D486" s="23" t="s">
        <v>30</v>
      </c>
      <c r="E486" s="33">
        <v>20404.68</v>
      </c>
      <c r="F486" s="33">
        <f t="shared" si="15"/>
        <v>244856.16</v>
      </c>
    </row>
    <row r="487" spans="1:6" x14ac:dyDescent="0.25">
      <c r="A487" s="16" t="s">
        <v>459</v>
      </c>
      <c r="B487" s="43" t="s">
        <v>460</v>
      </c>
      <c r="C487" s="223">
        <v>4</v>
      </c>
      <c r="D487" s="23" t="s">
        <v>30</v>
      </c>
      <c r="E487" s="33">
        <v>6345.41</v>
      </c>
      <c r="F487" s="33">
        <f t="shared" si="15"/>
        <v>25381.64</v>
      </c>
    </row>
    <row r="488" spans="1:6" x14ac:dyDescent="0.25">
      <c r="A488" s="16" t="s">
        <v>461</v>
      </c>
      <c r="B488" s="43" t="s">
        <v>462</v>
      </c>
      <c r="C488" s="223">
        <v>31.68</v>
      </c>
      <c r="D488" s="23" t="s">
        <v>18</v>
      </c>
      <c r="E488" s="33">
        <v>1663.24</v>
      </c>
      <c r="F488" s="33">
        <f t="shared" si="15"/>
        <v>52691.44</v>
      </c>
    </row>
    <row r="489" spans="1:6" x14ac:dyDescent="0.25">
      <c r="A489" s="16" t="s">
        <v>463</v>
      </c>
      <c r="B489" s="51" t="s">
        <v>464</v>
      </c>
      <c r="C489" s="82">
        <v>12</v>
      </c>
      <c r="D489" s="23" t="s">
        <v>30</v>
      </c>
      <c r="E489" s="33">
        <v>35.5</v>
      </c>
      <c r="F489" s="33">
        <f>+ROUND((E489*C489),2)</f>
        <v>426</v>
      </c>
    </row>
    <row r="490" spans="1:6" x14ac:dyDescent="0.25">
      <c r="A490" s="16" t="s">
        <v>465</v>
      </c>
      <c r="B490" s="43" t="s">
        <v>466</v>
      </c>
      <c r="C490" s="223">
        <v>12</v>
      </c>
      <c r="D490" s="23" t="s">
        <v>30</v>
      </c>
      <c r="E490" s="33">
        <v>350</v>
      </c>
      <c r="F490" s="33">
        <f>IF(C490&gt;0,(ROUND((E490*C490),2))," ")</f>
        <v>4200</v>
      </c>
    </row>
    <row r="491" spans="1:6" ht="71.25" x14ac:dyDescent="0.25">
      <c r="A491" s="16" t="s">
        <v>467</v>
      </c>
      <c r="B491" s="224" t="s">
        <v>468</v>
      </c>
      <c r="C491" s="136">
        <v>1777.01</v>
      </c>
      <c r="D491" s="23" t="s">
        <v>469</v>
      </c>
      <c r="E491" s="219">
        <v>4013.65</v>
      </c>
      <c r="F491" s="33">
        <f t="shared" si="15"/>
        <v>7132296.1900000004</v>
      </c>
    </row>
    <row r="492" spans="1:6" x14ac:dyDescent="0.25">
      <c r="A492" s="92"/>
      <c r="B492" s="43"/>
      <c r="C492" s="223"/>
      <c r="D492" s="23"/>
      <c r="E492" s="33"/>
      <c r="F492" s="33"/>
    </row>
    <row r="493" spans="1:6" x14ac:dyDescent="0.25">
      <c r="A493" s="225">
        <v>11</v>
      </c>
      <c r="B493" s="184" t="s">
        <v>470</v>
      </c>
      <c r="C493" s="223"/>
      <c r="D493" s="23"/>
      <c r="E493" s="33"/>
      <c r="F493" s="33" t="str">
        <f t="shared" si="15"/>
        <v xml:space="preserve"> </v>
      </c>
    </row>
    <row r="494" spans="1:6" x14ac:dyDescent="0.25">
      <c r="A494" s="226">
        <v>11.1</v>
      </c>
      <c r="B494" s="184" t="s">
        <v>70</v>
      </c>
      <c r="C494" s="223"/>
      <c r="D494" s="23"/>
      <c r="E494" s="33"/>
      <c r="F494" s="33" t="str">
        <f t="shared" si="15"/>
        <v xml:space="preserve"> </v>
      </c>
    </row>
    <row r="495" spans="1:6" ht="128.25" x14ac:dyDescent="0.25">
      <c r="A495" s="92" t="s">
        <v>471</v>
      </c>
      <c r="B495" s="212" t="s">
        <v>472</v>
      </c>
      <c r="C495" s="223">
        <v>6</v>
      </c>
      <c r="D495" s="23" t="s">
        <v>30</v>
      </c>
      <c r="E495" s="33">
        <v>134013.71</v>
      </c>
      <c r="F495" s="33">
        <f t="shared" si="15"/>
        <v>804082.26</v>
      </c>
    </row>
    <row r="496" spans="1:6" ht="128.25" x14ac:dyDescent="0.25">
      <c r="A496" s="227" t="s">
        <v>473</v>
      </c>
      <c r="B496" s="228" t="s">
        <v>474</v>
      </c>
      <c r="C496" s="229">
        <v>6</v>
      </c>
      <c r="D496" s="216" t="s">
        <v>30</v>
      </c>
      <c r="E496" s="217">
        <v>113282.54</v>
      </c>
      <c r="F496" s="217">
        <f t="shared" si="15"/>
        <v>679695.24</v>
      </c>
    </row>
    <row r="497" spans="1:6" ht="128.25" x14ac:dyDescent="0.25">
      <c r="A497" s="92" t="s">
        <v>475</v>
      </c>
      <c r="B497" s="212" t="s">
        <v>476</v>
      </c>
      <c r="C497" s="223">
        <v>1</v>
      </c>
      <c r="D497" s="23" t="s">
        <v>30</v>
      </c>
      <c r="E497" s="33">
        <v>113282.54</v>
      </c>
      <c r="F497" s="33">
        <f t="shared" si="15"/>
        <v>113282.54</v>
      </c>
    </row>
    <row r="498" spans="1:6" ht="128.25" x14ac:dyDescent="0.25">
      <c r="A498" s="92" t="s">
        <v>477</v>
      </c>
      <c r="B498" s="212" t="s">
        <v>478</v>
      </c>
      <c r="C498" s="223">
        <v>6</v>
      </c>
      <c r="D498" s="23" t="s">
        <v>30</v>
      </c>
      <c r="E498" s="33">
        <v>194289.93</v>
      </c>
      <c r="F498" s="33">
        <f t="shared" si="15"/>
        <v>1165739.58</v>
      </c>
    </row>
    <row r="499" spans="1:6" ht="57" x14ac:dyDescent="0.25">
      <c r="A499" s="92" t="s">
        <v>479</v>
      </c>
      <c r="B499" s="212" t="s">
        <v>480</v>
      </c>
      <c r="C499" s="223">
        <v>6</v>
      </c>
      <c r="D499" s="23" t="s">
        <v>30</v>
      </c>
      <c r="E499" s="33">
        <v>109112.54</v>
      </c>
      <c r="F499" s="33">
        <f t="shared" ref="F499:F512" si="16">IF(C499&gt;0,(ROUND((E499*C499),2))," ")</f>
        <v>654675.24</v>
      </c>
    </row>
    <row r="500" spans="1:6" ht="28.5" x14ac:dyDescent="0.25">
      <c r="A500" s="92" t="s">
        <v>481</v>
      </c>
      <c r="B500" s="43" t="s">
        <v>482</v>
      </c>
      <c r="C500" s="223">
        <v>231.64</v>
      </c>
      <c r="D500" s="23" t="s">
        <v>428</v>
      </c>
      <c r="E500" s="20">
        <v>10729.89</v>
      </c>
      <c r="F500" s="33">
        <f t="shared" si="16"/>
        <v>2485471.7200000002</v>
      </c>
    </row>
    <row r="501" spans="1:6" x14ac:dyDescent="0.25">
      <c r="A501" s="92" t="s">
        <v>483</v>
      </c>
      <c r="B501" s="43" t="s">
        <v>484</v>
      </c>
      <c r="C501" s="223">
        <v>231.64</v>
      </c>
      <c r="D501" s="23" t="s">
        <v>428</v>
      </c>
      <c r="E501" s="20">
        <v>2150</v>
      </c>
      <c r="F501" s="33">
        <f t="shared" si="16"/>
        <v>498026</v>
      </c>
    </row>
    <row r="502" spans="1:6" x14ac:dyDescent="0.25">
      <c r="A502" s="92"/>
      <c r="B502" s="186"/>
      <c r="C502" s="185"/>
      <c r="D502" s="19"/>
      <c r="E502" s="20"/>
      <c r="F502" s="20" t="str">
        <f t="shared" si="16"/>
        <v xml:space="preserve"> </v>
      </c>
    </row>
    <row r="503" spans="1:6" x14ac:dyDescent="0.25">
      <c r="A503" s="189">
        <v>11.2</v>
      </c>
      <c r="B503" s="190" t="s">
        <v>485</v>
      </c>
      <c r="C503" s="185"/>
      <c r="D503" s="19"/>
      <c r="E503" s="20"/>
      <c r="F503" s="20" t="str">
        <f t="shared" si="16"/>
        <v xml:space="preserve"> </v>
      </c>
    </row>
    <row r="504" spans="1:6" ht="42.75" x14ac:dyDescent="0.25">
      <c r="A504" s="16" t="s">
        <v>486</v>
      </c>
      <c r="B504" s="186" t="s">
        <v>487</v>
      </c>
      <c r="C504" s="185">
        <v>1</v>
      </c>
      <c r="D504" s="19" t="s">
        <v>30</v>
      </c>
      <c r="E504" s="20">
        <v>166468.5</v>
      </c>
      <c r="F504" s="20">
        <f t="shared" si="16"/>
        <v>166468.5</v>
      </c>
    </row>
    <row r="505" spans="1:6" ht="42.75" x14ac:dyDescent="0.25">
      <c r="A505" s="16" t="s">
        <v>488</v>
      </c>
      <c r="B505" s="186" t="s">
        <v>489</v>
      </c>
      <c r="C505" s="185">
        <v>1</v>
      </c>
      <c r="D505" s="19" t="s">
        <v>30</v>
      </c>
      <c r="E505" s="20">
        <v>16500</v>
      </c>
      <c r="F505" s="20">
        <f t="shared" si="16"/>
        <v>16500</v>
      </c>
    </row>
    <row r="506" spans="1:6" x14ac:dyDescent="0.25">
      <c r="A506" s="92"/>
      <c r="B506" s="160"/>
      <c r="C506" s="223"/>
      <c r="D506" s="23"/>
      <c r="E506" s="33"/>
      <c r="F506" s="33" t="str">
        <f t="shared" si="16"/>
        <v xml:space="preserve"> </v>
      </c>
    </row>
    <row r="507" spans="1:6" x14ac:dyDescent="0.25">
      <c r="A507" s="226">
        <v>11.3</v>
      </c>
      <c r="B507" s="184" t="s">
        <v>490</v>
      </c>
      <c r="C507" s="223"/>
      <c r="D507" s="23"/>
      <c r="E507" s="33"/>
      <c r="F507" s="33" t="str">
        <f t="shared" si="16"/>
        <v xml:space="preserve"> </v>
      </c>
    </row>
    <row r="508" spans="1:6" ht="28.5" x14ac:dyDescent="0.25">
      <c r="A508" s="92" t="s">
        <v>491</v>
      </c>
      <c r="B508" s="43" t="s">
        <v>492</v>
      </c>
      <c r="C508" s="223">
        <v>19</v>
      </c>
      <c r="D508" s="19" t="s">
        <v>21</v>
      </c>
      <c r="E508" s="33">
        <v>28028.84</v>
      </c>
      <c r="F508" s="33">
        <f t="shared" si="16"/>
        <v>532547.96</v>
      </c>
    </row>
    <row r="509" spans="1:6" x14ac:dyDescent="0.25">
      <c r="A509" s="92" t="s">
        <v>493</v>
      </c>
      <c r="B509" s="43" t="s">
        <v>494</v>
      </c>
      <c r="C509" s="223">
        <v>3</v>
      </c>
      <c r="D509" s="19" t="s">
        <v>21</v>
      </c>
      <c r="E509" s="33">
        <v>26380.080000000002</v>
      </c>
      <c r="F509" s="33">
        <f t="shared" si="16"/>
        <v>79140.240000000005</v>
      </c>
    </row>
    <row r="510" spans="1:6" x14ac:dyDescent="0.25">
      <c r="A510" s="92" t="s">
        <v>495</v>
      </c>
      <c r="B510" s="43" t="s">
        <v>496</v>
      </c>
      <c r="C510" s="223">
        <v>22</v>
      </c>
      <c r="D510" s="19" t="s">
        <v>21</v>
      </c>
      <c r="E510" s="33">
        <v>2473.14</v>
      </c>
      <c r="F510" s="33">
        <f t="shared" si="16"/>
        <v>54409.08</v>
      </c>
    </row>
    <row r="511" spans="1:6" x14ac:dyDescent="0.25">
      <c r="A511" s="92" t="s">
        <v>497</v>
      </c>
      <c r="B511" s="43" t="s">
        <v>498</v>
      </c>
      <c r="C511" s="223">
        <v>22</v>
      </c>
      <c r="D511" s="19" t="s">
        <v>21</v>
      </c>
      <c r="E511" s="33">
        <v>818.79</v>
      </c>
      <c r="F511" s="33">
        <f t="shared" si="16"/>
        <v>18013.38</v>
      </c>
    </row>
    <row r="512" spans="1:6" x14ac:dyDescent="0.25">
      <c r="A512" s="16"/>
      <c r="B512" s="186"/>
      <c r="C512" s="185"/>
      <c r="D512" s="19"/>
      <c r="E512" s="20"/>
      <c r="F512" s="20" t="str">
        <f t="shared" si="16"/>
        <v xml:space="preserve"> </v>
      </c>
    </row>
    <row r="513" spans="1:6" x14ac:dyDescent="0.25">
      <c r="A513" s="218">
        <v>12</v>
      </c>
      <c r="B513" s="184" t="s">
        <v>499</v>
      </c>
      <c r="C513" s="82"/>
      <c r="D513" s="19"/>
      <c r="E513" s="33"/>
      <c r="F513" s="33"/>
    </row>
    <row r="514" spans="1:6" x14ac:dyDescent="0.25">
      <c r="A514" s="148">
        <v>12.1</v>
      </c>
      <c r="B514" s="230" t="s">
        <v>500</v>
      </c>
      <c r="C514" s="82">
        <v>2</v>
      </c>
      <c r="D514" s="19" t="s">
        <v>30</v>
      </c>
      <c r="E514" s="33">
        <v>7124</v>
      </c>
      <c r="F514" s="33">
        <f>ROUND(E514*C514,2)</f>
        <v>14248</v>
      </c>
    </row>
    <row r="515" spans="1:6" x14ac:dyDescent="0.25">
      <c r="A515" s="148">
        <v>12.2</v>
      </c>
      <c r="B515" s="154" t="s">
        <v>501</v>
      </c>
      <c r="C515" s="82">
        <v>8.75</v>
      </c>
      <c r="D515" s="19" t="s">
        <v>18</v>
      </c>
      <c r="E515" s="33">
        <v>11545.23</v>
      </c>
      <c r="F515" s="33">
        <f>ROUND(E515*C515,2)</f>
        <v>101020.76</v>
      </c>
    </row>
    <row r="516" spans="1:6" x14ac:dyDescent="0.25">
      <c r="A516" s="148">
        <v>12.3</v>
      </c>
      <c r="B516" s="230" t="s">
        <v>502</v>
      </c>
      <c r="C516" s="82">
        <v>1</v>
      </c>
      <c r="D516" s="19" t="s">
        <v>503</v>
      </c>
      <c r="E516" s="33">
        <v>5919.75</v>
      </c>
      <c r="F516" s="33">
        <f>ROUND(E516*C516,2)</f>
        <v>5919.75</v>
      </c>
    </row>
    <row r="517" spans="1:6" x14ac:dyDescent="0.25">
      <c r="A517" s="16"/>
      <c r="B517" s="186"/>
      <c r="C517" s="185"/>
      <c r="D517" s="19"/>
      <c r="E517" s="20"/>
      <c r="F517" s="20" t="str">
        <f t="shared" ref="F517:F522" si="17">IF(C517&gt;0,(ROUND((E517*C517),2))," ")</f>
        <v xml:space="preserve"> </v>
      </c>
    </row>
    <row r="518" spans="1:6" x14ac:dyDescent="0.25">
      <c r="A518" s="187">
        <v>13</v>
      </c>
      <c r="B518" s="184" t="s">
        <v>504</v>
      </c>
      <c r="C518" s="185"/>
      <c r="D518" s="19"/>
      <c r="E518" s="20"/>
      <c r="F518" s="20" t="str">
        <f t="shared" si="17"/>
        <v xml:space="preserve"> </v>
      </c>
    </row>
    <row r="519" spans="1:6" ht="71.25" x14ac:dyDescent="0.25">
      <c r="A519" s="194">
        <v>13.1</v>
      </c>
      <c r="B519" s="186" t="s">
        <v>505</v>
      </c>
      <c r="C519" s="185">
        <v>126.04</v>
      </c>
      <c r="D519" s="19" t="s">
        <v>18</v>
      </c>
      <c r="E519" s="20">
        <v>5366.58</v>
      </c>
      <c r="F519" s="20">
        <f t="shared" si="17"/>
        <v>676403.74</v>
      </c>
    </row>
    <row r="520" spans="1:6" x14ac:dyDescent="0.25">
      <c r="A520" s="194">
        <v>13.2</v>
      </c>
      <c r="B520" s="186" t="s">
        <v>506</v>
      </c>
      <c r="C520" s="185">
        <v>3</v>
      </c>
      <c r="D520" s="19" t="s">
        <v>30</v>
      </c>
      <c r="E520" s="20">
        <v>5322</v>
      </c>
      <c r="F520" s="20">
        <f t="shared" si="17"/>
        <v>15966</v>
      </c>
    </row>
    <row r="521" spans="1:6" x14ac:dyDescent="0.25">
      <c r="A521" s="231">
        <v>13.3</v>
      </c>
      <c r="B521" s="232" t="s">
        <v>507</v>
      </c>
      <c r="C521" s="201">
        <v>2</v>
      </c>
      <c r="D521" s="202" t="s">
        <v>30</v>
      </c>
      <c r="E521" s="203">
        <v>8500</v>
      </c>
      <c r="F521" s="203">
        <f t="shared" si="17"/>
        <v>17000</v>
      </c>
    </row>
    <row r="522" spans="1:6" x14ac:dyDescent="0.25">
      <c r="A522" s="16"/>
      <c r="B522" s="195"/>
      <c r="C522" s="185"/>
      <c r="D522" s="19"/>
      <c r="E522" s="20"/>
      <c r="F522" s="20" t="str">
        <f t="shared" si="17"/>
        <v xml:space="preserve"> </v>
      </c>
    </row>
    <row r="523" spans="1:6" ht="38.25" x14ac:dyDescent="0.25">
      <c r="A523" s="34">
        <v>14</v>
      </c>
      <c r="B523" s="184" t="s">
        <v>508</v>
      </c>
      <c r="C523" s="233"/>
      <c r="D523" s="23"/>
      <c r="E523" s="33"/>
      <c r="F523" s="443">
        <f>ROUND(C523*E523,2)</f>
        <v>0</v>
      </c>
    </row>
    <row r="524" spans="1:6" x14ac:dyDescent="0.25">
      <c r="A524" s="37">
        <v>14.1</v>
      </c>
      <c r="B524" s="24" t="s">
        <v>509</v>
      </c>
      <c r="C524" s="233">
        <v>4</v>
      </c>
      <c r="D524" s="23" t="s">
        <v>30</v>
      </c>
      <c r="E524" s="33">
        <v>49486.55</v>
      </c>
      <c r="F524" s="443">
        <f>ROUND(C524*E524,2)</f>
        <v>197946.2</v>
      </c>
    </row>
    <row r="525" spans="1:6" x14ac:dyDescent="0.25">
      <c r="A525" s="37">
        <v>14.2</v>
      </c>
      <c r="B525" s="24" t="s">
        <v>510</v>
      </c>
      <c r="C525" s="233">
        <v>6</v>
      </c>
      <c r="D525" s="23" t="s">
        <v>30</v>
      </c>
      <c r="E525" s="33">
        <v>49486.55</v>
      </c>
      <c r="F525" s="443">
        <f>ROUND(C525*E525,2)</f>
        <v>296919.3</v>
      </c>
    </row>
    <row r="526" spans="1:6" x14ac:dyDescent="0.25">
      <c r="A526" s="37">
        <v>14.3</v>
      </c>
      <c r="B526" s="24" t="s">
        <v>511</v>
      </c>
      <c r="C526" s="233">
        <v>7</v>
      </c>
      <c r="D526" s="23" t="s">
        <v>30</v>
      </c>
      <c r="E526" s="33">
        <v>49486.55</v>
      </c>
      <c r="F526" s="443">
        <f>ROUND(C526*E526,2)</f>
        <v>346405.85</v>
      </c>
    </row>
    <row r="527" spans="1:6" x14ac:dyDescent="0.25">
      <c r="A527" s="37">
        <v>14.4</v>
      </c>
      <c r="B527" s="24" t="s">
        <v>512</v>
      </c>
      <c r="C527" s="233">
        <v>6</v>
      </c>
      <c r="D527" s="23" t="s">
        <v>30</v>
      </c>
      <c r="E527" s="33">
        <v>49486.55</v>
      </c>
      <c r="F527" s="443">
        <f>ROUND(C527*E527,2)</f>
        <v>296919.3</v>
      </c>
    </row>
    <row r="528" spans="1:6" x14ac:dyDescent="0.25">
      <c r="A528" s="16"/>
      <c r="B528" s="186"/>
      <c r="C528" s="185"/>
      <c r="D528" s="19"/>
      <c r="E528" s="20"/>
      <c r="F528" s="20" t="str">
        <f>IF(C528&gt;0,(ROUND((E528*C528),2))," ")</f>
        <v xml:space="preserve"> </v>
      </c>
    </row>
    <row r="529" spans="1:6" x14ac:dyDescent="0.25">
      <c r="A529" s="187">
        <v>15</v>
      </c>
      <c r="B529" s="184" t="s">
        <v>513</v>
      </c>
      <c r="C529" s="185"/>
      <c r="D529" s="19"/>
      <c r="E529" s="20"/>
      <c r="F529" s="20" t="str">
        <f>IF(C529&gt;0,(ROUND((E529*C529),2))," ")</f>
        <v xml:space="preserve"> </v>
      </c>
    </row>
    <row r="530" spans="1:6" x14ac:dyDescent="0.25">
      <c r="A530" s="194">
        <v>15.1</v>
      </c>
      <c r="B530" s="186" t="s">
        <v>514</v>
      </c>
      <c r="C530" s="185">
        <v>204.75</v>
      </c>
      <c r="D530" s="19" t="s">
        <v>55</v>
      </c>
      <c r="E530" s="20">
        <v>183.52</v>
      </c>
      <c r="F530" s="20">
        <f>IF(C530&gt;0,(ROUND((E530*C530),2))," ")</f>
        <v>37575.72</v>
      </c>
    </row>
    <row r="531" spans="1:6" x14ac:dyDescent="0.25">
      <c r="A531" s="194">
        <v>15.2</v>
      </c>
      <c r="B531" s="186" t="s">
        <v>515</v>
      </c>
      <c r="C531" s="185">
        <v>204.75</v>
      </c>
      <c r="D531" s="19" t="s">
        <v>55</v>
      </c>
      <c r="E531" s="20">
        <v>103.85</v>
      </c>
      <c r="F531" s="20">
        <f>IF(C531&gt;0,(ROUND((E531*C531),2))," ")</f>
        <v>21263.29</v>
      </c>
    </row>
    <row r="532" spans="1:6" x14ac:dyDescent="0.25">
      <c r="A532" s="194">
        <v>15.3</v>
      </c>
      <c r="B532" s="186" t="s">
        <v>516</v>
      </c>
      <c r="C532" s="185">
        <v>1</v>
      </c>
      <c r="D532" s="19" t="s">
        <v>30</v>
      </c>
      <c r="E532" s="20">
        <v>45000</v>
      </c>
      <c r="F532" s="20">
        <f>IF(C532&gt;0,(ROUND((E532*C532),2))," ")</f>
        <v>45000</v>
      </c>
    </row>
    <row r="533" spans="1:6" x14ac:dyDescent="0.25">
      <c r="A533" s="49"/>
      <c r="B533" s="100" t="s">
        <v>517</v>
      </c>
      <c r="C533" s="234"/>
      <c r="D533" s="235"/>
      <c r="E533" s="101"/>
      <c r="F533" s="101">
        <f>SUM(F369:F532)</f>
        <v>48502946.829999991</v>
      </c>
    </row>
    <row r="534" spans="1:6" x14ac:dyDescent="0.25">
      <c r="A534" s="16"/>
      <c r="B534" s="236"/>
      <c r="C534" s="185"/>
      <c r="D534" s="237"/>
      <c r="E534" s="238"/>
      <c r="F534" s="20" t="str">
        <f>IF(C534&gt;0,(ROUND((E534*C534),2))," ")</f>
        <v xml:space="preserve"> </v>
      </c>
    </row>
    <row r="535" spans="1:6" x14ac:dyDescent="0.25">
      <c r="A535" s="239" t="s">
        <v>518</v>
      </c>
      <c r="B535" s="184" t="s">
        <v>519</v>
      </c>
      <c r="C535" s="223"/>
      <c r="D535" s="23"/>
      <c r="E535" s="33"/>
      <c r="F535" s="33" t="str">
        <f>IF(C535&gt;0,(ROUND((E535*C535),2))," ")</f>
        <v xml:space="preserve"> </v>
      </c>
    </row>
    <row r="536" spans="1:6" x14ac:dyDescent="0.25">
      <c r="A536" s="196"/>
      <c r="B536" s="190"/>
      <c r="C536" s="185"/>
      <c r="D536" s="19"/>
      <c r="E536" s="222"/>
      <c r="F536" s="20" t="str">
        <f>IF(C536&gt;0,(ROUND((E536*C536),2))," ")</f>
        <v xml:space="preserve"> </v>
      </c>
    </row>
    <row r="537" spans="1:6" x14ac:dyDescent="0.25">
      <c r="A537" s="187">
        <v>1</v>
      </c>
      <c r="B537" s="184" t="s">
        <v>36</v>
      </c>
      <c r="C537" s="220"/>
      <c r="D537" s="221"/>
      <c r="E537" s="222"/>
      <c r="F537" s="222" t="str">
        <f>IF(C537&gt;0,(ROUND((E537*C537),2))," ")</f>
        <v xml:space="preserve"> </v>
      </c>
    </row>
    <row r="538" spans="1:6" x14ac:dyDescent="0.25">
      <c r="A538" s="194">
        <v>1.1000000000000001</v>
      </c>
      <c r="B538" s="186" t="s">
        <v>520</v>
      </c>
      <c r="C538" s="185">
        <v>40</v>
      </c>
      <c r="D538" s="19" t="s">
        <v>18</v>
      </c>
      <c r="E538" s="20">
        <v>235.28</v>
      </c>
      <c r="F538" s="20">
        <f>IF(C538&gt;0,(ROUND((E538*C538),2))," ")</f>
        <v>9411.2000000000007</v>
      </c>
    </row>
    <row r="539" spans="1:6" x14ac:dyDescent="0.25">
      <c r="A539" s="16"/>
      <c r="B539" s="186"/>
      <c r="C539" s="185"/>
      <c r="D539" s="19"/>
      <c r="E539" s="20"/>
      <c r="F539" s="20"/>
    </row>
    <row r="540" spans="1:6" x14ac:dyDescent="0.25">
      <c r="A540" s="187">
        <v>2</v>
      </c>
      <c r="B540" s="184" t="s">
        <v>19</v>
      </c>
      <c r="C540" s="220"/>
      <c r="D540" s="221"/>
      <c r="E540" s="222"/>
      <c r="F540" s="222" t="str">
        <f t="shared" ref="F540:F603" si="18">IF(C540&gt;0,(ROUND((E540*C540),2))," ")</f>
        <v xml:space="preserve"> </v>
      </c>
    </row>
    <row r="541" spans="1:6" x14ac:dyDescent="0.25">
      <c r="A541" s="194">
        <v>2.1</v>
      </c>
      <c r="B541" s="186" t="s">
        <v>521</v>
      </c>
      <c r="C541" s="185">
        <v>24.53</v>
      </c>
      <c r="D541" s="19" t="s">
        <v>21</v>
      </c>
      <c r="E541" s="20">
        <v>354.81</v>
      </c>
      <c r="F541" s="20">
        <f>IF(C541&gt;0,(ROUND((E541*C541),2))," ")</f>
        <v>8703.49</v>
      </c>
    </row>
    <row r="542" spans="1:6" x14ac:dyDescent="0.25">
      <c r="A542" s="194">
        <v>2.2000000000000002</v>
      </c>
      <c r="B542" s="240" t="s">
        <v>522</v>
      </c>
      <c r="C542" s="18">
        <v>16.36</v>
      </c>
      <c r="D542" s="19" t="s">
        <v>353</v>
      </c>
      <c r="E542" s="20">
        <v>116.29</v>
      </c>
      <c r="F542" s="20">
        <f>IF(C542&gt;0,(ROUND((E542*C542),2))," ")</f>
        <v>1902.5</v>
      </c>
    </row>
    <row r="543" spans="1:6" ht="28.5" x14ac:dyDescent="0.25">
      <c r="A543" s="194">
        <v>2.2999999999999998</v>
      </c>
      <c r="B543" s="240" t="s">
        <v>523</v>
      </c>
      <c r="C543" s="185">
        <v>30.66</v>
      </c>
      <c r="D543" s="19" t="s">
        <v>350</v>
      </c>
      <c r="E543" s="20">
        <v>195.86</v>
      </c>
      <c r="F543" s="20">
        <f>IF(C543&gt;0,(ROUND((E543*C543),2))," ")</f>
        <v>6005.07</v>
      </c>
    </row>
    <row r="544" spans="1:6" x14ac:dyDescent="0.25">
      <c r="A544" s="194">
        <v>2.4</v>
      </c>
      <c r="B544" s="186" t="s">
        <v>524</v>
      </c>
      <c r="C544" s="185">
        <v>25.2</v>
      </c>
      <c r="D544" s="19" t="s">
        <v>21</v>
      </c>
      <c r="E544" s="20">
        <v>544.29999999999995</v>
      </c>
      <c r="F544" s="20">
        <f>IF(C544&gt;0,(ROUND((E544*C544),2))," ")</f>
        <v>13716.36</v>
      </c>
    </row>
    <row r="545" spans="1:6" x14ac:dyDescent="0.25">
      <c r="A545" s="16"/>
      <c r="B545" s="186"/>
      <c r="C545" s="185"/>
      <c r="D545" s="19"/>
      <c r="E545" s="20"/>
      <c r="F545" s="20" t="str">
        <f t="shared" si="18"/>
        <v xml:space="preserve"> </v>
      </c>
    </row>
    <row r="546" spans="1:6" ht="17.25" x14ac:dyDescent="0.25">
      <c r="A546" s="187">
        <v>3</v>
      </c>
      <c r="B546" s="184" t="s">
        <v>525</v>
      </c>
      <c r="C546" s="185"/>
      <c r="D546" s="19"/>
      <c r="E546" s="20"/>
      <c r="F546" s="20" t="str">
        <f t="shared" si="18"/>
        <v xml:space="preserve"> </v>
      </c>
    </row>
    <row r="547" spans="1:6" ht="16.5" x14ac:dyDescent="0.25">
      <c r="A547" s="194">
        <v>3.1</v>
      </c>
      <c r="B547" s="236" t="s">
        <v>526</v>
      </c>
      <c r="C547" s="185">
        <v>6.57</v>
      </c>
      <c r="D547" s="19" t="s">
        <v>21</v>
      </c>
      <c r="E547" s="20">
        <v>13169.48</v>
      </c>
      <c r="F547" s="20">
        <f t="shared" si="18"/>
        <v>86523.48</v>
      </c>
    </row>
    <row r="548" spans="1:6" ht="16.5" x14ac:dyDescent="0.25">
      <c r="A548" s="194">
        <v>3.2</v>
      </c>
      <c r="B548" s="236" t="s">
        <v>527</v>
      </c>
      <c r="C548" s="185">
        <v>1.5</v>
      </c>
      <c r="D548" s="19" t="s">
        <v>21</v>
      </c>
      <c r="E548" s="20">
        <v>15330.45</v>
      </c>
      <c r="F548" s="20">
        <f t="shared" si="18"/>
        <v>22995.68</v>
      </c>
    </row>
    <row r="549" spans="1:6" ht="16.5" x14ac:dyDescent="0.25">
      <c r="A549" s="194">
        <v>3.3</v>
      </c>
      <c r="B549" s="236" t="s">
        <v>528</v>
      </c>
      <c r="C549" s="185">
        <v>0.19</v>
      </c>
      <c r="D549" s="19" t="s">
        <v>21</v>
      </c>
      <c r="E549" s="20">
        <v>14768.59</v>
      </c>
      <c r="F549" s="20">
        <f t="shared" si="18"/>
        <v>2806.03</v>
      </c>
    </row>
    <row r="550" spans="1:6" ht="16.5" x14ac:dyDescent="0.25">
      <c r="A550" s="194">
        <v>3.4</v>
      </c>
      <c r="B550" s="186" t="s">
        <v>529</v>
      </c>
      <c r="C550" s="185">
        <v>1.1200000000000001</v>
      </c>
      <c r="D550" s="19" t="s">
        <v>21</v>
      </c>
      <c r="E550" s="20">
        <v>40615.949999999997</v>
      </c>
      <c r="F550" s="20">
        <f t="shared" si="18"/>
        <v>45489.86</v>
      </c>
    </row>
    <row r="551" spans="1:6" ht="16.5" x14ac:dyDescent="0.25">
      <c r="A551" s="194">
        <v>3.5</v>
      </c>
      <c r="B551" s="236" t="s">
        <v>530</v>
      </c>
      <c r="C551" s="185">
        <v>2.73</v>
      </c>
      <c r="D551" s="19" t="s">
        <v>21</v>
      </c>
      <c r="E551" s="20">
        <v>33313.47</v>
      </c>
      <c r="F551" s="20">
        <f t="shared" si="18"/>
        <v>90945.77</v>
      </c>
    </row>
    <row r="552" spans="1:6" ht="16.5" x14ac:dyDescent="0.25">
      <c r="A552" s="194">
        <v>3.6</v>
      </c>
      <c r="B552" s="236" t="s">
        <v>531</v>
      </c>
      <c r="C552" s="185">
        <v>1.03</v>
      </c>
      <c r="D552" s="19" t="s">
        <v>21</v>
      </c>
      <c r="E552" s="20">
        <v>35965.629999999997</v>
      </c>
      <c r="F552" s="20">
        <f t="shared" si="18"/>
        <v>37044.6</v>
      </c>
    </row>
    <row r="553" spans="1:6" ht="16.5" x14ac:dyDescent="0.25">
      <c r="A553" s="194">
        <v>3.7</v>
      </c>
      <c r="B553" s="186" t="s">
        <v>532</v>
      </c>
      <c r="C553" s="185">
        <v>0.8</v>
      </c>
      <c r="D553" s="19" t="s">
        <v>21</v>
      </c>
      <c r="E553" s="20">
        <v>39031.06</v>
      </c>
      <c r="F553" s="20">
        <f t="shared" si="18"/>
        <v>31224.85</v>
      </c>
    </row>
    <row r="554" spans="1:6" ht="16.5" x14ac:dyDescent="0.25">
      <c r="A554" s="194">
        <v>3.8</v>
      </c>
      <c r="B554" s="186" t="s">
        <v>533</v>
      </c>
      <c r="C554" s="185">
        <v>1.51</v>
      </c>
      <c r="D554" s="19" t="s">
        <v>21</v>
      </c>
      <c r="E554" s="20">
        <v>36641.43</v>
      </c>
      <c r="F554" s="20">
        <f t="shared" si="18"/>
        <v>55328.56</v>
      </c>
    </row>
    <row r="555" spans="1:6" ht="16.5" x14ac:dyDescent="0.25">
      <c r="A555" s="194">
        <v>3.9</v>
      </c>
      <c r="B555" s="186" t="s">
        <v>534</v>
      </c>
      <c r="C555" s="185">
        <v>1.88</v>
      </c>
      <c r="D555" s="19" t="s">
        <v>21</v>
      </c>
      <c r="E555" s="20">
        <v>31659.919999999998</v>
      </c>
      <c r="F555" s="20">
        <f t="shared" si="18"/>
        <v>59520.65</v>
      </c>
    </row>
    <row r="556" spans="1:6" ht="16.5" x14ac:dyDescent="0.25">
      <c r="A556" s="16">
        <v>3.1</v>
      </c>
      <c r="B556" s="186" t="s">
        <v>535</v>
      </c>
      <c r="C556" s="185">
        <v>1.32</v>
      </c>
      <c r="D556" s="19" t="s">
        <v>21</v>
      </c>
      <c r="E556" s="20">
        <v>25902.35</v>
      </c>
      <c r="F556" s="20">
        <f t="shared" si="18"/>
        <v>34191.1</v>
      </c>
    </row>
    <row r="557" spans="1:6" ht="16.5" x14ac:dyDescent="0.25">
      <c r="A557" s="16">
        <v>3.11</v>
      </c>
      <c r="B557" s="186" t="s">
        <v>536</v>
      </c>
      <c r="C557" s="185">
        <v>12.1</v>
      </c>
      <c r="D557" s="19" t="s">
        <v>21</v>
      </c>
      <c r="E557" s="20">
        <v>36977.480000000003</v>
      </c>
      <c r="F557" s="20">
        <f t="shared" si="18"/>
        <v>447427.51</v>
      </c>
    </row>
    <row r="558" spans="1:6" ht="16.5" x14ac:dyDescent="0.25">
      <c r="A558" s="16">
        <v>3.12</v>
      </c>
      <c r="B558" s="186" t="s">
        <v>537</v>
      </c>
      <c r="C558" s="185">
        <v>1.2</v>
      </c>
      <c r="D558" s="19" t="s">
        <v>21</v>
      </c>
      <c r="E558" s="20">
        <v>34743.769999999997</v>
      </c>
      <c r="F558" s="20">
        <f t="shared" si="18"/>
        <v>41692.519999999997</v>
      </c>
    </row>
    <row r="559" spans="1:6" ht="16.5" x14ac:dyDescent="0.25">
      <c r="A559" s="16">
        <v>3.13</v>
      </c>
      <c r="B559" s="186" t="s">
        <v>538</v>
      </c>
      <c r="C559" s="185">
        <v>1.27</v>
      </c>
      <c r="D559" s="19" t="s">
        <v>21</v>
      </c>
      <c r="E559" s="20">
        <v>19505.12</v>
      </c>
      <c r="F559" s="20">
        <f t="shared" si="18"/>
        <v>24771.5</v>
      </c>
    </row>
    <row r="560" spans="1:6" ht="16.5" x14ac:dyDescent="0.25">
      <c r="A560" s="16">
        <v>3.14</v>
      </c>
      <c r="B560" s="186" t="s">
        <v>539</v>
      </c>
      <c r="C560" s="185">
        <v>0.68</v>
      </c>
      <c r="D560" s="19" t="s">
        <v>21</v>
      </c>
      <c r="E560" s="20">
        <v>17051.490000000002</v>
      </c>
      <c r="F560" s="20">
        <f t="shared" si="18"/>
        <v>11595.01</v>
      </c>
    </row>
    <row r="561" spans="1:6" ht="16.5" x14ac:dyDescent="0.25">
      <c r="A561" s="16">
        <v>3.15</v>
      </c>
      <c r="B561" s="186" t="s">
        <v>540</v>
      </c>
      <c r="C561" s="185">
        <v>1.17</v>
      </c>
      <c r="D561" s="19" t="s">
        <v>21</v>
      </c>
      <c r="E561" s="20">
        <v>21651.96</v>
      </c>
      <c r="F561" s="20">
        <f t="shared" si="18"/>
        <v>25332.79</v>
      </c>
    </row>
    <row r="562" spans="1:6" ht="16.5" x14ac:dyDescent="0.25">
      <c r="A562" s="16">
        <v>3.16</v>
      </c>
      <c r="B562" s="186" t="s">
        <v>541</v>
      </c>
      <c r="C562" s="185">
        <v>1.1200000000000001</v>
      </c>
      <c r="D562" s="19" t="s">
        <v>21</v>
      </c>
      <c r="E562" s="20">
        <v>25261.16</v>
      </c>
      <c r="F562" s="20">
        <f t="shared" si="18"/>
        <v>28292.5</v>
      </c>
    </row>
    <row r="563" spans="1:6" ht="16.5" x14ac:dyDescent="0.25">
      <c r="A563" s="16">
        <v>3.17</v>
      </c>
      <c r="B563" s="186" t="s">
        <v>542</v>
      </c>
      <c r="C563" s="185">
        <v>7.56</v>
      </c>
      <c r="D563" s="19" t="s">
        <v>21</v>
      </c>
      <c r="E563" s="20">
        <v>21027.15</v>
      </c>
      <c r="F563" s="20">
        <f t="shared" si="18"/>
        <v>158965.25</v>
      </c>
    </row>
    <row r="564" spans="1:6" ht="16.5" x14ac:dyDescent="0.25">
      <c r="A564" s="16">
        <v>3.18</v>
      </c>
      <c r="B564" s="186" t="s">
        <v>543</v>
      </c>
      <c r="C564" s="185">
        <v>8.94</v>
      </c>
      <c r="D564" s="19" t="s">
        <v>21</v>
      </c>
      <c r="E564" s="20">
        <v>21027.15</v>
      </c>
      <c r="F564" s="20">
        <f t="shared" si="18"/>
        <v>187982.72</v>
      </c>
    </row>
    <row r="565" spans="1:6" ht="16.5" x14ac:dyDescent="0.25">
      <c r="A565" s="16">
        <v>3.19</v>
      </c>
      <c r="B565" s="186" t="s">
        <v>544</v>
      </c>
      <c r="C565" s="185">
        <v>1.68</v>
      </c>
      <c r="D565" s="19" t="s">
        <v>21</v>
      </c>
      <c r="E565" s="20">
        <v>18693.29</v>
      </c>
      <c r="F565" s="20">
        <f t="shared" si="18"/>
        <v>31404.73</v>
      </c>
    </row>
    <row r="566" spans="1:6" x14ac:dyDescent="0.25">
      <c r="A566" s="16">
        <v>3.2</v>
      </c>
      <c r="B566" s="186" t="s">
        <v>545</v>
      </c>
      <c r="C566" s="185">
        <v>6.23</v>
      </c>
      <c r="D566" s="19" t="s">
        <v>21</v>
      </c>
      <c r="E566" s="20">
        <v>12116.29</v>
      </c>
      <c r="F566" s="20">
        <f t="shared" si="18"/>
        <v>75484.490000000005</v>
      </c>
    </row>
    <row r="567" spans="1:6" ht="30.75" x14ac:dyDescent="0.25">
      <c r="A567" s="16">
        <v>3.21</v>
      </c>
      <c r="B567" s="186" t="s">
        <v>546</v>
      </c>
      <c r="C567" s="185">
        <v>3.94</v>
      </c>
      <c r="D567" s="19" t="s">
        <v>21</v>
      </c>
      <c r="E567" s="20">
        <v>29312.35</v>
      </c>
      <c r="F567" s="20">
        <f t="shared" si="18"/>
        <v>115490.66</v>
      </c>
    </row>
    <row r="568" spans="1:6" x14ac:dyDescent="0.25">
      <c r="A568" s="16"/>
      <c r="B568" s="186"/>
      <c r="C568" s="185"/>
      <c r="D568" s="19"/>
      <c r="E568" s="20"/>
      <c r="F568" s="20"/>
    </row>
    <row r="569" spans="1:6" x14ac:dyDescent="0.25">
      <c r="A569" s="187">
        <v>4</v>
      </c>
      <c r="B569" s="184" t="s">
        <v>547</v>
      </c>
      <c r="C569" s="185"/>
      <c r="D569" s="19"/>
      <c r="E569" s="20"/>
      <c r="F569" s="20" t="str">
        <f t="shared" si="18"/>
        <v xml:space="preserve"> </v>
      </c>
    </row>
    <row r="570" spans="1:6" x14ac:dyDescent="0.25">
      <c r="A570" s="194">
        <v>4.0999999999999996</v>
      </c>
      <c r="B570" s="241" t="s">
        <v>548</v>
      </c>
      <c r="C570" s="242">
        <v>16.399999999999999</v>
      </c>
      <c r="D570" s="19" t="s">
        <v>55</v>
      </c>
      <c r="E570" s="20">
        <v>1837.71</v>
      </c>
      <c r="F570" s="20">
        <f t="shared" si="18"/>
        <v>30138.44</v>
      </c>
    </row>
    <row r="571" spans="1:6" x14ac:dyDescent="0.25">
      <c r="A571" s="194">
        <v>4.2</v>
      </c>
      <c r="B571" s="241" t="s">
        <v>549</v>
      </c>
      <c r="C571" s="242">
        <v>190.26</v>
      </c>
      <c r="D571" s="19" t="s">
        <v>55</v>
      </c>
      <c r="E571" s="20">
        <v>1882.71</v>
      </c>
      <c r="F571" s="20">
        <f t="shared" si="18"/>
        <v>358204.4</v>
      </c>
    </row>
    <row r="572" spans="1:6" x14ac:dyDescent="0.25">
      <c r="A572" s="231">
        <v>4.3</v>
      </c>
      <c r="B572" s="232" t="s">
        <v>550</v>
      </c>
      <c r="C572" s="243">
        <v>22.44</v>
      </c>
      <c r="D572" s="202" t="s">
        <v>55</v>
      </c>
      <c r="E572" s="203">
        <v>1448.13</v>
      </c>
      <c r="F572" s="203">
        <f t="shared" si="18"/>
        <v>32496.04</v>
      </c>
    </row>
    <row r="573" spans="1:6" x14ac:dyDescent="0.25">
      <c r="A573" s="16"/>
      <c r="B573" s="186"/>
      <c r="C573" s="185"/>
      <c r="D573" s="19"/>
      <c r="E573" s="20"/>
      <c r="F573" s="20" t="str">
        <f t="shared" si="18"/>
        <v xml:space="preserve"> </v>
      </c>
    </row>
    <row r="574" spans="1:6" x14ac:dyDescent="0.25">
      <c r="A574" s="187">
        <v>5</v>
      </c>
      <c r="B574" s="184" t="s">
        <v>157</v>
      </c>
      <c r="C574" s="185"/>
      <c r="D574" s="19"/>
      <c r="E574" s="20"/>
      <c r="F574" s="20" t="str">
        <f t="shared" si="18"/>
        <v xml:space="preserve"> </v>
      </c>
    </row>
    <row r="575" spans="1:6" x14ac:dyDescent="0.25">
      <c r="A575" s="194">
        <v>5.0999999999999996</v>
      </c>
      <c r="B575" s="186" t="s">
        <v>551</v>
      </c>
      <c r="C575" s="185">
        <v>521.63</v>
      </c>
      <c r="D575" s="19" t="s">
        <v>55</v>
      </c>
      <c r="E575" s="20">
        <v>474.21</v>
      </c>
      <c r="F575" s="20">
        <f t="shared" si="18"/>
        <v>247362.16</v>
      </c>
    </row>
    <row r="576" spans="1:6" x14ac:dyDescent="0.25">
      <c r="A576" s="194">
        <v>5.2</v>
      </c>
      <c r="B576" s="186" t="s">
        <v>552</v>
      </c>
      <c r="C576" s="185">
        <v>73.92</v>
      </c>
      <c r="D576" s="19" t="s">
        <v>55</v>
      </c>
      <c r="E576" s="20">
        <v>673.06</v>
      </c>
      <c r="F576" s="20">
        <f t="shared" si="18"/>
        <v>49752.6</v>
      </c>
    </row>
    <row r="577" spans="1:6" x14ac:dyDescent="0.25">
      <c r="A577" s="194">
        <v>5.3</v>
      </c>
      <c r="B577" s="186" t="s">
        <v>553</v>
      </c>
      <c r="C577" s="185">
        <v>33.200000000000003</v>
      </c>
      <c r="D577" s="19" t="s">
        <v>55</v>
      </c>
      <c r="E577" s="20">
        <v>158.85</v>
      </c>
      <c r="F577" s="20">
        <f t="shared" si="18"/>
        <v>5273.82</v>
      </c>
    </row>
    <row r="578" spans="1:6" x14ac:dyDescent="0.25">
      <c r="A578" s="194">
        <v>5.4</v>
      </c>
      <c r="B578" s="186" t="s">
        <v>162</v>
      </c>
      <c r="C578" s="185">
        <v>478.68</v>
      </c>
      <c r="D578" s="19" t="s">
        <v>18</v>
      </c>
      <c r="E578" s="20">
        <v>117.41</v>
      </c>
      <c r="F578" s="20">
        <f t="shared" si="18"/>
        <v>56201.82</v>
      </c>
    </row>
    <row r="579" spans="1:6" x14ac:dyDescent="0.25">
      <c r="A579" s="194">
        <v>5.5</v>
      </c>
      <c r="B579" s="186" t="s">
        <v>62</v>
      </c>
      <c r="C579" s="185">
        <v>33.799999999999997</v>
      </c>
      <c r="D579" s="19" t="s">
        <v>18</v>
      </c>
      <c r="E579" s="20">
        <v>1285.71</v>
      </c>
      <c r="F579" s="20">
        <f t="shared" si="18"/>
        <v>43457</v>
      </c>
    </row>
    <row r="580" spans="1:6" x14ac:dyDescent="0.25">
      <c r="A580" s="194">
        <v>5.6</v>
      </c>
      <c r="B580" s="186" t="s">
        <v>554</v>
      </c>
      <c r="C580" s="18">
        <v>3.11</v>
      </c>
      <c r="D580" s="19" t="s">
        <v>55</v>
      </c>
      <c r="E580" s="20">
        <v>444.01</v>
      </c>
      <c r="F580" s="20">
        <f t="shared" si="18"/>
        <v>1380.87</v>
      </c>
    </row>
    <row r="581" spans="1:6" x14ac:dyDescent="0.25">
      <c r="A581" s="194">
        <v>5.7</v>
      </c>
      <c r="B581" s="186" t="s">
        <v>555</v>
      </c>
      <c r="C581" s="185">
        <v>15.18</v>
      </c>
      <c r="D581" s="19" t="s">
        <v>55</v>
      </c>
      <c r="E581" s="20">
        <v>478.24</v>
      </c>
      <c r="F581" s="20">
        <f t="shared" si="18"/>
        <v>7259.68</v>
      </c>
    </row>
    <row r="582" spans="1:6" x14ac:dyDescent="0.25">
      <c r="A582" s="194">
        <v>5.8</v>
      </c>
      <c r="B582" s="186" t="s">
        <v>556</v>
      </c>
      <c r="C582" s="185">
        <v>4.95</v>
      </c>
      <c r="D582" s="19" t="s">
        <v>55</v>
      </c>
      <c r="E582" s="20">
        <v>682.91</v>
      </c>
      <c r="F582" s="20">
        <f t="shared" si="18"/>
        <v>3380.4</v>
      </c>
    </row>
    <row r="583" spans="1:6" x14ac:dyDescent="0.25">
      <c r="A583" s="194">
        <v>5.9</v>
      </c>
      <c r="B583" s="186" t="s">
        <v>557</v>
      </c>
      <c r="C583" s="185">
        <v>20.13</v>
      </c>
      <c r="D583" s="19" t="s">
        <v>55</v>
      </c>
      <c r="E583" s="20">
        <v>525.79999999999995</v>
      </c>
      <c r="F583" s="20">
        <f t="shared" si="18"/>
        <v>10584.35</v>
      </c>
    </row>
    <row r="584" spans="1:6" x14ac:dyDescent="0.25">
      <c r="A584" s="16">
        <v>5.0999999999999996</v>
      </c>
      <c r="B584" s="186" t="s">
        <v>558</v>
      </c>
      <c r="C584" s="185">
        <v>98.88</v>
      </c>
      <c r="D584" s="19" t="s">
        <v>55</v>
      </c>
      <c r="E584" s="20">
        <v>1455.4</v>
      </c>
      <c r="F584" s="20">
        <f t="shared" si="18"/>
        <v>143909.95000000001</v>
      </c>
    </row>
    <row r="585" spans="1:6" x14ac:dyDescent="0.25">
      <c r="A585" s="16">
        <v>5.1100000000000003</v>
      </c>
      <c r="B585" s="186" t="s">
        <v>559</v>
      </c>
      <c r="C585" s="185">
        <v>77.150000000000006</v>
      </c>
      <c r="D585" s="19" t="s">
        <v>18</v>
      </c>
      <c r="E585" s="20">
        <v>276.77999999999997</v>
      </c>
      <c r="F585" s="20">
        <f t="shared" si="18"/>
        <v>21353.58</v>
      </c>
    </row>
    <row r="586" spans="1:6" x14ac:dyDescent="0.25">
      <c r="A586" s="16">
        <v>5.12</v>
      </c>
      <c r="B586" s="186" t="s">
        <v>560</v>
      </c>
      <c r="C586" s="185">
        <v>598.66</v>
      </c>
      <c r="D586" s="19" t="s">
        <v>55</v>
      </c>
      <c r="E586" s="20">
        <v>103.85</v>
      </c>
      <c r="F586" s="20">
        <f t="shared" si="18"/>
        <v>62170.84</v>
      </c>
    </row>
    <row r="587" spans="1:6" x14ac:dyDescent="0.25">
      <c r="A587" s="16">
        <v>5.13</v>
      </c>
      <c r="B587" s="186" t="s">
        <v>514</v>
      </c>
      <c r="C587" s="185">
        <v>598.66</v>
      </c>
      <c r="D587" s="19" t="s">
        <v>55</v>
      </c>
      <c r="E587" s="20">
        <v>183.52</v>
      </c>
      <c r="F587" s="20">
        <f t="shared" si="18"/>
        <v>109866.08</v>
      </c>
    </row>
    <row r="588" spans="1:6" x14ac:dyDescent="0.25">
      <c r="A588" s="16">
        <v>5.14</v>
      </c>
      <c r="B588" s="186" t="s">
        <v>561</v>
      </c>
      <c r="C588" s="185">
        <v>27.84</v>
      </c>
      <c r="D588" s="19" t="s">
        <v>55</v>
      </c>
      <c r="E588" s="20">
        <v>1218.56</v>
      </c>
      <c r="F588" s="20">
        <f t="shared" si="18"/>
        <v>33924.71</v>
      </c>
    </row>
    <row r="589" spans="1:6" x14ac:dyDescent="0.25">
      <c r="A589" s="16"/>
      <c r="B589" s="186"/>
      <c r="C589" s="185"/>
      <c r="D589" s="19"/>
      <c r="E589" s="20"/>
      <c r="F589" s="20" t="str">
        <f t="shared" si="18"/>
        <v xml:space="preserve"> </v>
      </c>
    </row>
    <row r="590" spans="1:6" x14ac:dyDescent="0.25">
      <c r="A590" s="187">
        <v>6</v>
      </c>
      <c r="B590" s="184" t="s">
        <v>562</v>
      </c>
      <c r="C590" s="185"/>
      <c r="D590" s="19"/>
      <c r="E590" s="20"/>
      <c r="F590" s="20" t="str">
        <f t="shared" si="18"/>
        <v xml:space="preserve"> </v>
      </c>
    </row>
    <row r="591" spans="1:6" x14ac:dyDescent="0.25">
      <c r="A591" s="194">
        <v>6.1</v>
      </c>
      <c r="B591" s="186" t="s">
        <v>563</v>
      </c>
      <c r="C591" s="185">
        <v>5</v>
      </c>
      <c r="D591" s="19" t="s">
        <v>30</v>
      </c>
      <c r="E591" s="20">
        <v>11469.6</v>
      </c>
      <c r="F591" s="20">
        <f t="shared" si="18"/>
        <v>57348</v>
      </c>
    </row>
    <row r="592" spans="1:6" x14ac:dyDescent="0.25">
      <c r="A592" s="194">
        <v>6.2</v>
      </c>
      <c r="B592" s="186" t="s">
        <v>564</v>
      </c>
      <c r="C592" s="185">
        <v>1</v>
      </c>
      <c r="D592" s="19" t="s">
        <v>30</v>
      </c>
      <c r="E592" s="20">
        <v>15770.7</v>
      </c>
      <c r="F592" s="20">
        <f t="shared" si="18"/>
        <v>15770.7</v>
      </c>
    </row>
    <row r="593" spans="1:6" x14ac:dyDescent="0.25">
      <c r="A593" s="194">
        <v>6.3</v>
      </c>
      <c r="B593" s="51" t="s">
        <v>565</v>
      </c>
      <c r="C593" s="18">
        <v>185.26</v>
      </c>
      <c r="D593" s="19" t="s">
        <v>428</v>
      </c>
      <c r="E593" s="20">
        <v>578.11</v>
      </c>
      <c r="F593" s="20">
        <f t="shared" si="18"/>
        <v>107100.66</v>
      </c>
    </row>
    <row r="594" spans="1:6" x14ac:dyDescent="0.25">
      <c r="A594" s="16"/>
      <c r="B594" s="186"/>
      <c r="C594" s="185"/>
      <c r="D594" s="19"/>
      <c r="E594" s="20"/>
      <c r="F594" s="20" t="str">
        <f t="shared" si="18"/>
        <v xml:space="preserve"> </v>
      </c>
    </row>
    <row r="595" spans="1:6" x14ac:dyDescent="0.25">
      <c r="A595" s="187">
        <v>7</v>
      </c>
      <c r="B595" s="184" t="s">
        <v>566</v>
      </c>
      <c r="C595" s="185"/>
      <c r="D595" s="19"/>
      <c r="E595" s="20"/>
      <c r="F595" s="20" t="str">
        <f t="shared" si="18"/>
        <v xml:space="preserve"> </v>
      </c>
    </row>
    <row r="596" spans="1:6" x14ac:dyDescent="0.25">
      <c r="A596" s="194">
        <v>7.1</v>
      </c>
      <c r="B596" s="186" t="s">
        <v>567</v>
      </c>
      <c r="C596" s="185">
        <v>3</v>
      </c>
      <c r="D596" s="19" t="s">
        <v>30</v>
      </c>
      <c r="E596" s="188">
        <v>10500</v>
      </c>
      <c r="F596" s="20">
        <f t="shared" si="18"/>
        <v>31500</v>
      </c>
    </row>
    <row r="597" spans="1:6" ht="57" x14ac:dyDescent="0.25">
      <c r="A597" s="194">
        <v>7.2</v>
      </c>
      <c r="B597" s="212" t="s">
        <v>568</v>
      </c>
      <c r="C597" s="185">
        <v>2</v>
      </c>
      <c r="D597" s="19" t="s">
        <v>30</v>
      </c>
      <c r="E597" s="219">
        <v>423514.98</v>
      </c>
      <c r="F597" s="20">
        <f t="shared" si="18"/>
        <v>847029.96</v>
      </c>
    </row>
    <row r="598" spans="1:6" x14ac:dyDescent="0.25">
      <c r="A598" s="194">
        <v>7.3</v>
      </c>
      <c r="B598" s="186" t="s">
        <v>569</v>
      </c>
      <c r="C598" s="185">
        <v>1</v>
      </c>
      <c r="D598" s="19" t="s">
        <v>30</v>
      </c>
      <c r="E598" s="20">
        <v>10122.59</v>
      </c>
      <c r="F598" s="20">
        <f t="shared" si="18"/>
        <v>10122.59</v>
      </c>
    </row>
    <row r="599" spans="1:6" ht="57" x14ac:dyDescent="0.25">
      <c r="A599" s="194">
        <v>7.4</v>
      </c>
      <c r="B599" s="212" t="s">
        <v>570</v>
      </c>
      <c r="C599" s="185">
        <v>2</v>
      </c>
      <c r="D599" s="19" t="s">
        <v>30</v>
      </c>
      <c r="E599" s="20">
        <v>368172.73</v>
      </c>
      <c r="F599" s="20">
        <f t="shared" si="18"/>
        <v>736345.46</v>
      </c>
    </row>
    <row r="600" spans="1:6" x14ac:dyDescent="0.25">
      <c r="A600" s="194">
        <v>7.5</v>
      </c>
      <c r="B600" s="186" t="s">
        <v>571</v>
      </c>
      <c r="C600" s="185">
        <v>1</v>
      </c>
      <c r="D600" s="19" t="s">
        <v>30</v>
      </c>
      <c r="E600" s="20">
        <v>12500</v>
      </c>
      <c r="F600" s="20">
        <f t="shared" si="18"/>
        <v>12500</v>
      </c>
    </row>
    <row r="601" spans="1:6" ht="28.5" x14ac:dyDescent="0.25">
      <c r="A601" s="194">
        <v>7.6</v>
      </c>
      <c r="B601" s="186" t="s">
        <v>572</v>
      </c>
      <c r="C601" s="185">
        <v>1</v>
      </c>
      <c r="D601" s="19" t="s">
        <v>503</v>
      </c>
      <c r="E601" s="20">
        <v>3500</v>
      </c>
      <c r="F601" s="20">
        <f t="shared" si="18"/>
        <v>3500</v>
      </c>
    </row>
    <row r="602" spans="1:6" x14ac:dyDescent="0.25">
      <c r="A602" s="194">
        <v>7.7</v>
      </c>
      <c r="B602" s="51" t="s">
        <v>573</v>
      </c>
      <c r="C602" s="185">
        <v>1</v>
      </c>
      <c r="D602" s="19" t="s">
        <v>30</v>
      </c>
      <c r="E602" s="20">
        <v>2500</v>
      </c>
      <c r="F602" s="20">
        <f t="shared" si="18"/>
        <v>2500</v>
      </c>
    </row>
    <row r="603" spans="1:6" x14ac:dyDescent="0.25">
      <c r="A603" s="16"/>
      <c r="B603" s="186"/>
      <c r="C603" s="185"/>
      <c r="D603" s="19"/>
      <c r="E603" s="20"/>
      <c r="F603" s="20" t="str">
        <f t="shared" si="18"/>
        <v xml:space="preserve"> </v>
      </c>
    </row>
    <row r="604" spans="1:6" x14ac:dyDescent="0.25">
      <c r="A604" s="225">
        <v>8</v>
      </c>
      <c r="B604" s="45" t="s">
        <v>70</v>
      </c>
      <c r="C604" s="223"/>
      <c r="D604" s="23"/>
      <c r="E604" s="219"/>
      <c r="F604" s="20" t="str">
        <f>IF(C604&gt;0,(ROUND((E604*C604),2))," ")</f>
        <v xml:space="preserve"> </v>
      </c>
    </row>
    <row r="605" spans="1:6" ht="28.5" x14ac:dyDescent="0.25">
      <c r="A605" s="194">
        <v>8.1</v>
      </c>
      <c r="B605" s="43" t="s">
        <v>574</v>
      </c>
      <c r="C605" s="82">
        <v>1</v>
      </c>
      <c r="D605" s="23" t="s">
        <v>30</v>
      </c>
      <c r="E605" s="219">
        <v>225000</v>
      </c>
      <c r="F605" s="20">
        <f>IF(C605&gt;0,(ROUND((E605*C605),2))," ")</f>
        <v>225000</v>
      </c>
    </row>
    <row r="606" spans="1:6" x14ac:dyDescent="0.25">
      <c r="A606" s="194">
        <v>8.1999999999999993</v>
      </c>
      <c r="B606" s="43" t="s">
        <v>575</v>
      </c>
      <c r="C606" s="82">
        <v>1</v>
      </c>
      <c r="D606" s="23" t="s">
        <v>30</v>
      </c>
      <c r="E606" s="33">
        <v>35000</v>
      </c>
      <c r="F606" s="20">
        <f>IF(C606&gt;0,(ROUND((E606*C606),2))," ")</f>
        <v>35000</v>
      </c>
    </row>
    <row r="607" spans="1:6" x14ac:dyDescent="0.25">
      <c r="A607" s="244"/>
      <c r="B607" s="51"/>
      <c r="C607" s="82"/>
      <c r="D607" s="23"/>
      <c r="E607" s="33"/>
      <c r="F607" s="20" t="str">
        <f>IF(C607&gt;0,(ROUND((E607*C607),2))," ")</f>
        <v xml:space="preserve"> </v>
      </c>
    </row>
    <row r="608" spans="1:6" x14ac:dyDescent="0.25">
      <c r="A608" s="187">
        <v>9</v>
      </c>
      <c r="B608" s="184" t="s">
        <v>576</v>
      </c>
      <c r="C608" s="185"/>
      <c r="D608" s="19"/>
      <c r="E608" s="20"/>
      <c r="F608" s="20" t="str">
        <f>IF(C608&gt;0,(ROUND((E608*C608),2))," ")</f>
        <v xml:space="preserve"> </v>
      </c>
    </row>
    <row r="609" spans="1:6" x14ac:dyDescent="0.25">
      <c r="A609" s="194">
        <v>9.1</v>
      </c>
      <c r="B609" s="186" t="s">
        <v>577</v>
      </c>
      <c r="C609" s="185">
        <v>1.6</v>
      </c>
      <c r="D609" s="19" t="s">
        <v>18</v>
      </c>
      <c r="E609" s="20">
        <v>8612</v>
      </c>
      <c r="F609" s="20">
        <f t="shared" ref="F609:F630" si="19">IF(C609&gt;0,(ROUND((E609*C609),2))," ")</f>
        <v>13779.2</v>
      </c>
    </row>
    <row r="610" spans="1:6" x14ac:dyDescent="0.25">
      <c r="A610" s="194">
        <v>9.1999999999999993</v>
      </c>
      <c r="B610" s="186" t="s">
        <v>578</v>
      </c>
      <c r="C610" s="185">
        <v>3</v>
      </c>
      <c r="D610" s="19" t="s">
        <v>18</v>
      </c>
      <c r="E610" s="20">
        <v>12911.16</v>
      </c>
      <c r="F610" s="20">
        <f t="shared" si="19"/>
        <v>38733.480000000003</v>
      </c>
    </row>
    <row r="611" spans="1:6" x14ac:dyDescent="0.25">
      <c r="A611" s="194">
        <v>9.3000000000000007</v>
      </c>
      <c r="B611" s="186" t="s">
        <v>579</v>
      </c>
      <c r="C611" s="185">
        <v>1.8</v>
      </c>
      <c r="D611" s="19" t="s">
        <v>55</v>
      </c>
      <c r="E611" s="20">
        <v>4383.12</v>
      </c>
      <c r="F611" s="20">
        <f t="shared" si="19"/>
        <v>7889.62</v>
      </c>
    </row>
    <row r="612" spans="1:6" x14ac:dyDescent="0.25">
      <c r="A612" s="16"/>
      <c r="B612" s="186"/>
      <c r="C612" s="185"/>
      <c r="D612" s="19"/>
      <c r="E612" s="20"/>
      <c r="F612" s="20" t="str">
        <f t="shared" si="19"/>
        <v xml:space="preserve"> </v>
      </c>
    </row>
    <row r="613" spans="1:6" x14ac:dyDescent="0.25">
      <c r="A613" s="187">
        <v>10</v>
      </c>
      <c r="B613" s="184" t="s">
        <v>580</v>
      </c>
      <c r="C613" s="185"/>
      <c r="D613" s="19"/>
      <c r="E613" s="20"/>
      <c r="F613" s="20" t="str">
        <f t="shared" si="19"/>
        <v xml:space="preserve"> </v>
      </c>
    </row>
    <row r="614" spans="1:6" x14ac:dyDescent="0.25">
      <c r="A614" s="194">
        <v>10.1</v>
      </c>
      <c r="B614" s="51" t="s">
        <v>581</v>
      </c>
      <c r="C614" s="82">
        <v>1</v>
      </c>
      <c r="D614" s="23" t="s">
        <v>30</v>
      </c>
      <c r="E614" s="33">
        <v>189959.52</v>
      </c>
      <c r="F614" s="20">
        <f t="shared" si="19"/>
        <v>189959.52</v>
      </c>
    </row>
    <row r="615" spans="1:6" x14ac:dyDescent="0.25">
      <c r="A615" s="245">
        <f>+A614+0.1</f>
        <v>10.199999999999999</v>
      </c>
      <c r="B615" s="51" t="s">
        <v>582</v>
      </c>
      <c r="C615" s="82">
        <v>1</v>
      </c>
      <c r="D615" s="23" t="s">
        <v>30</v>
      </c>
      <c r="E615" s="33">
        <v>28500</v>
      </c>
      <c r="F615" s="33">
        <f t="shared" si="19"/>
        <v>28500</v>
      </c>
    </row>
    <row r="616" spans="1:6" x14ac:dyDescent="0.25">
      <c r="A616" s="194">
        <f t="shared" ref="A616:A622" si="20">+A615+0.1</f>
        <v>10.299999999999999</v>
      </c>
      <c r="B616" s="51" t="s">
        <v>583</v>
      </c>
      <c r="C616" s="82">
        <v>1</v>
      </c>
      <c r="D616" s="23" t="s">
        <v>30</v>
      </c>
      <c r="E616" s="33">
        <v>598541.07999999996</v>
      </c>
      <c r="F616" s="20">
        <f t="shared" si="19"/>
        <v>598541.07999999996</v>
      </c>
    </row>
    <row r="617" spans="1:6" x14ac:dyDescent="0.25">
      <c r="A617" s="194">
        <f t="shared" si="20"/>
        <v>10.399999999999999</v>
      </c>
      <c r="B617" s="51" t="s">
        <v>584</v>
      </c>
      <c r="C617" s="82">
        <v>1</v>
      </c>
      <c r="D617" s="23" t="s">
        <v>30</v>
      </c>
      <c r="E617" s="33">
        <v>36841.379999999997</v>
      </c>
      <c r="F617" s="20">
        <f t="shared" si="19"/>
        <v>36841.379999999997</v>
      </c>
    </row>
    <row r="618" spans="1:6" x14ac:dyDescent="0.25">
      <c r="A618" s="194">
        <f t="shared" si="20"/>
        <v>10.499999999999998</v>
      </c>
      <c r="B618" s="51" t="s">
        <v>585</v>
      </c>
      <c r="C618" s="82">
        <v>2</v>
      </c>
      <c r="D618" s="23" t="s">
        <v>30</v>
      </c>
      <c r="E618" s="33">
        <v>17906.45</v>
      </c>
      <c r="F618" s="20">
        <f t="shared" si="19"/>
        <v>35812.9</v>
      </c>
    </row>
    <row r="619" spans="1:6" x14ac:dyDescent="0.25">
      <c r="A619" s="194">
        <f t="shared" si="20"/>
        <v>10.599999999999998</v>
      </c>
      <c r="B619" s="51" t="s">
        <v>586</v>
      </c>
      <c r="C619" s="82">
        <v>2</v>
      </c>
      <c r="D619" s="23" t="s">
        <v>30</v>
      </c>
      <c r="E619" s="33">
        <v>515.45000000000005</v>
      </c>
      <c r="F619" s="20">
        <f t="shared" si="19"/>
        <v>1030.9000000000001</v>
      </c>
    </row>
    <row r="620" spans="1:6" x14ac:dyDescent="0.25">
      <c r="A620" s="194">
        <f t="shared" si="20"/>
        <v>10.699999999999998</v>
      </c>
      <c r="B620" s="51" t="s">
        <v>587</v>
      </c>
      <c r="C620" s="82">
        <v>12</v>
      </c>
      <c r="D620" s="23" t="s">
        <v>30</v>
      </c>
      <c r="E620" s="33">
        <v>27398.01</v>
      </c>
      <c r="F620" s="20">
        <f t="shared" si="19"/>
        <v>328776.12</v>
      </c>
    </row>
    <row r="621" spans="1:6" x14ac:dyDescent="0.25">
      <c r="A621" s="204">
        <f t="shared" si="20"/>
        <v>10.799999999999997</v>
      </c>
      <c r="B621" s="246" t="s">
        <v>588</v>
      </c>
      <c r="C621" s="247">
        <v>2</v>
      </c>
      <c r="D621" s="173" t="s">
        <v>30</v>
      </c>
      <c r="E621" s="91">
        <v>1451.59</v>
      </c>
      <c r="F621" s="208">
        <f t="shared" si="19"/>
        <v>2903.18</v>
      </c>
    </row>
    <row r="622" spans="1:6" x14ac:dyDescent="0.25">
      <c r="A622" s="194">
        <f t="shared" si="20"/>
        <v>10.899999999999997</v>
      </c>
      <c r="B622" s="51" t="s">
        <v>589</v>
      </c>
      <c r="C622" s="82">
        <v>1</v>
      </c>
      <c r="D622" s="23" t="s">
        <v>30</v>
      </c>
      <c r="E622" s="33">
        <v>7948.43</v>
      </c>
      <c r="F622" s="20">
        <f t="shared" si="19"/>
        <v>7948.43</v>
      </c>
    </row>
    <row r="623" spans="1:6" x14ac:dyDescent="0.25">
      <c r="A623" s="16">
        <v>10.1</v>
      </c>
      <c r="B623" s="51" t="s">
        <v>590</v>
      </c>
      <c r="C623" s="82">
        <v>1</v>
      </c>
      <c r="D623" s="23" t="s">
        <v>30</v>
      </c>
      <c r="E623" s="33">
        <v>63844.38</v>
      </c>
      <c r="F623" s="20">
        <f t="shared" si="19"/>
        <v>63844.38</v>
      </c>
    </row>
    <row r="624" spans="1:6" ht="71.25" x14ac:dyDescent="0.25">
      <c r="A624" s="16">
        <f>+A623+0.01</f>
        <v>10.11</v>
      </c>
      <c r="B624" s="212" t="s">
        <v>591</v>
      </c>
      <c r="C624" s="82">
        <v>1</v>
      </c>
      <c r="D624" s="23" t="s">
        <v>30</v>
      </c>
      <c r="E624" s="33">
        <v>65800</v>
      </c>
      <c r="F624" s="20">
        <f t="shared" si="19"/>
        <v>65800</v>
      </c>
    </row>
    <row r="625" spans="1:6" x14ac:dyDescent="0.25">
      <c r="A625" s="16"/>
      <c r="B625" s="186"/>
      <c r="C625" s="185"/>
      <c r="D625" s="19"/>
      <c r="E625" s="20"/>
      <c r="F625" s="20" t="str">
        <f t="shared" si="19"/>
        <v xml:space="preserve"> </v>
      </c>
    </row>
    <row r="626" spans="1:6" x14ac:dyDescent="0.25">
      <c r="A626" s="187">
        <v>11</v>
      </c>
      <c r="B626" s="184" t="s">
        <v>592</v>
      </c>
      <c r="C626" s="185"/>
      <c r="D626" s="19"/>
      <c r="E626" s="20"/>
      <c r="F626" s="20" t="str">
        <f t="shared" si="19"/>
        <v xml:space="preserve"> </v>
      </c>
    </row>
    <row r="627" spans="1:6" x14ac:dyDescent="0.25">
      <c r="A627" s="194">
        <v>11.1</v>
      </c>
      <c r="B627" s="51" t="s">
        <v>593</v>
      </c>
      <c r="C627" s="82">
        <v>3</v>
      </c>
      <c r="D627" s="23" t="s">
        <v>30</v>
      </c>
      <c r="E627" s="33">
        <v>16200</v>
      </c>
      <c r="F627" s="20">
        <f t="shared" si="19"/>
        <v>48600</v>
      </c>
    </row>
    <row r="628" spans="1:6" x14ac:dyDescent="0.25">
      <c r="A628" s="194">
        <v>11.2</v>
      </c>
      <c r="B628" s="51" t="s">
        <v>594</v>
      </c>
      <c r="C628" s="82">
        <v>1</v>
      </c>
      <c r="D628" s="23" t="s">
        <v>30</v>
      </c>
      <c r="E628" s="33">
        <v>9047</v>
      </c>
      <c r="F628" s="20">
        <f t="shared" si="19"/>
        <v>9047</v>
      </c>
    </row>
    <row r="629" spans="1:6" x14ac:dyDescent="0.25">
      <c r="A629" s="194">
        <v>11.3</v>
      </c>
      <c r="B629" s="51" t="s">
        <v>595</v>
      </c>
      <c r="C629" s="82">
        <v>1</v>
      </c>
      <c r="D629" s="23" t="s">
        <v>30</v>
      </c>
      <c r="E629" s="33">
        <v>8500</v>
      </c>
      <c r="F629" s="20">
        <f t="shared" si="19"/>
        <v>8500</v>
      </c>
    </row>
    <row r="630" spans="1:6" x14ac:dyDescent="0.25">
      <c r="A630" s="194">
        <v>11.4</v>
      </c>
      <c r="B630" s="51" t="s">
        <v>596</v>
      </c>
      <c r="C630" s="82">
        <v>2</v>
      </c>
      <c r="D630" s="23" t="s">
        <v>30</v>
      </c>
      <c r="E630" s="33">
        <v>9050</v>
      </c>
      <c r="F630" s="20">
        <f t="shared" si="19"/>
        <v>18100</v>
      </c>
    </row>
    <row r="631" spans="1:6" x14ac:dyDescent="0.25">
      <c r="A631" s="16"/>
      <c r="B631" s="51"/>
      <c r="C631" s="82"/>
      <c r="D631" s="23"/>
      <c r="E631" s="33"/>
      <c r="F631" s="20"/>
    </row>
    <row r="632" spans="1:6" x14ac:dyDescent="0.25">
      <c r="A632" s="187">
        <v>12</v>
      </c>
      <c r="B632" s="184" t="s">
        <v>597</v>
      </c>
      <c r="C632" s="185"/>
      <c r="D632" s="19"/>
      <c r="E632" s="20"/>
      <c r="F632" s="20" t="str">
        <f t="shared" ref="F632:F652" si="21">IF(C632&gt;0,(ROUND((E632*C632),2))," ")</f>
        <v xml:space="preserve"> </v>
      </c>
    </row>
    <row r="633" spans="1:6" x14ac:dyDescent="0.25">
      <c r="A633" s="194">
        <v>12.1</v>
      </c>
      <c r="B633" s="43" t="s">
        <v>598</v>
      </c>
      <c r="C633" s="248">
        <v>2</v>
      </c>
      <c r="D633" s="249" t="s">
        <v>30</v>
      </c>
      <c r="E633" s="33">
        <v>899.49</v>
      </c>
      <c r="F633" s="20">
        <f t="shared" si="21"/>
        <v>1798.98</v>
      </c>
    </row>
    <row r="634" spans="1:6" x14ac:dyDescent="0.25">
      <c r="A634" s="194">
        <v>12.2</v>
      </c>
      <c r="B634" s="43" t="s">
        <v>599</v>
      </c>
      <c r="C634" s="248">
        <v>4</v>
      </c>
      <c r="D634" s="249" t="s">
        <v>30</v>
      </c>
      <c r="E634" s="33">
        <v>109.04</v>
      </c>
      <c r="F634" s="20">
        <f t="shared" si="21"/>
        <v>436.16</v>
      </c>
    </row>
    <row r="635" spans="1:6" x14ac:dyDescent="0.25">
      <c r="A635" s="194">
        <v>12.3</v>
      </c>
      <c r="B635" s="43" t="s">
        <v>600</v>
      </c>
      <c r="C635" s="248">
        <v>4</v>
      </c>
      <c r="D635" s="249" t="s">
        <v>30</v>
      </c>
      <c r="E635" s="33">
        <v>116.51</v>
      </c>
      <c r="F635" s="20">
        <f t="shared" si="21"/>
        <v>466.04</v>
      </c>
    </row>
    <row r="636" spans="1:6" x14ac:dyDescent="0.25">
      <c r="A636" s="194">
        <v>12.4</v>
      </c>
      <c r="B636" s="43" t="s">
        <v>601</v>
      </c>
      <c r="C636" s="248">
        <v>2</v>
      </c>
      <c r="D636" s="249" t="s">
        <v>30</v>
      </c>
      <c r="E636" s="33">
        <v>450.9</v>
      </c>
      <c r="F636" s="20">
        <f t="shared" si="21"/>
        <v>901.8</v>
      </c>
    </row>
    <row r="637" spans="1:6" x14ac:dyDescent="0.25">
      <c r="A637" s="194">
        <v>12.5</v>
      </c>
      <c r="B637" s="43" t="s">
        <v>602</v>
      </c>
      <c r="C637" s="248">
        <v>2</v>
      </c>
      <c r="D637" s="249" t="s">
        <v>30</v>
      </c>
      <c r="E637" s="33">
        <v>403.06</v>
      </c>
      <c r="F637" s="20">
        <f t="shared" si="21"/>
        <v>806.12</v>
      </c>
    </row>
    <row r="638" spans="1:6" x14ac:dyDescent="0.25">
      <c r="A638" s="194">
        <v>12.6</v>
      </c>
      <c r="B638" s="43" t="s">
        <v>603</v>
      </c>
      <c r="C638" s="248">
        <v>2</v>
      </c>
      <c r="D638" s="249" t="s">
        <v>30</v>
      </c>
      <c r="E638" s="33">
        <v>785.21</v>
      </c>
      <c r="F638" s="20">
        <f t="shared" si="21"/>
        <v>1570.42</v>
      </c>
    </row>
    <row r="639" spans="1:6" x14ac:dyDescent="0.25">
      <c r="A639" s="194">
        <v>12.7</v>
      </c>
      <c r="B639" s="43" t="s">
        <v>604</v>
      </c>
      <c r="C639" s="248">
        <v>1</v>
      </c>
      <c r="D639" s="249" t="s">
        <v>30</v>
      </c>
      <c r="E639" s="33">
        <v>1250.9000000000001</v>
      </c>
      <c r="F639" s="20">
        <f t="shared" si="21"/>
        <v>1250.9000000000001</v>
      </c>
    </row>
    <row r="640" spans="1:6" x14ac:dyDescent="0.25">
      <c r="A640" s="194">
        <v>12.8</v>
      </c>
      <c r="B640" s="43" t="s">
        <v>605</v>
      </c>
      <c r="C640" s="248">
        <v>2</v>
      </c>
      <c r="D640" s="249" t="s">
        <v>30</v>
      </c>
      <c r="E640" s="33">
        <v>6056.09</v>
      </c>
      <c r="F640" s="20">
        <f t="shared" si="21"/>
        <v>12112.18</v>
      </c>
    </row>
    <row r="641" spans="1:6" x14ac:dyDescent="0.25">
      <c r="A641" s="194">
        <v>12.9</v>
      </c>
      <c r="B641" s="43" t="s">
        <v>606</v>
      </c>
      <c r="C641" s="248">
        <v>2</v>
      </c>
      <c r="D641" s="249" t="s">
        <v>30</v>
      </c>
      <c r="E641" s="33">
        <v>213.5</v>
      </c>
      <c r="F641" s="20">
        <f t="shared" si="21"/>
        <v>427</v>
      </c>
    </row>
    <row r="642" spans="1:6" x14ac:dyDescent="0.25">
      <c r="A642" s="16">
        <v>12.1</v>
      </c>
      <c r="B642" s="43" t="s">
        <v>607</v>
      </c>
      <c r="C642" s="248">
        <v>1</v>
      </c>
      <c r="D642" s="249" t="s">
        <v>608</v>
      </c>
      <c r="E642" s="33">
        <v>159.30000000000001</v>
      </c>
      <c r="F642" s="20">
        <f t="shared" si="21"/>
        <v>159.30000000000001</v>
      </c>
    </row>
    <row r="643" spans="1:6" x14ac:dyDescent="0.25">
      <c r="A643" s="16">
        <v>12.11</v>
      </c>
      <c r="B643" s="43" t="s">
        <v>609</v>
      </c>
      <c r="C643" s="248">
        <v>2</v>
      </c>
      <c r="D643" s="249" t="s">
        <v>30</v>
      </c>
      <c r="E643" s="33">
        <v>564.29999999999995</v>
      </c>
      <c r="F643" s="20">
        <f t="shared" si="21"/>
        <v>1128.5999999999999</v>
      </c>
    </row>
    <row r="644" spans="1:6" x14ac:dyDescent="0.25">
      <c r="A644" s="16">
        <v>12.13</v>
      </c>
      <c r="B644" s="43" t="s">
        <v>610</v>
      </c>
      <c r="C644" s="248">
        <v>2</v>
      </c>
      <c r="D644" s="249" t="s">
        <v>30</v>
      </c>
      <c r="E644" s="33">
        <v>425.9</v>
      </c>
      <c r="F644" s="20">
        <f t="shared" si="21"/>
        <v>851.8</v>
      </c>
    </row>
    <row r="645" spans="1:6" x14ac:dyDescent="0.25">
      <c r="A645" s="16">
        <v>12.4</v>
      </c>
      <c r="B645" s="43" t="s">
        <v>611</v>
      </c>
      <c r="C645" s="248">
        <v>2</v>
      </c>
      <c r="D645" s="249" t="s">
        <v>30</v>
      </c>
      <c r="E645" s="33">
        <v>899.1</v>
      </c>
      <c r="F645" s="20">
        <f t="shared" si="21"/>
        <v>1798.2</v>
      </c>
    </row>
    <row r="646" spans="1:6" x14ac:dyDescent="0.25">
      <c r="A646" s="16"/>
      <c r="B646" s="186"/>
      <c r="C646" s="185"/>
      <c r="D646" s="19"/>
      <c r="E646" s="20"/>
      <c r="F646" s="20" t="str">
        <f t="shared" si="21"/>
        <v xml:space="preserve"> </v>
      </c>
    </row>
    <row r="647" spans="1:6" x14ac:dyDescent="0.25">
      <c r="A647" s="187">
        <v>13</v>
      </c>
      <c r="B647" s="184" t="s">
        <v>612</v>
      </c>
      <c r="C647" s="185"/>
      <c r="D647" s="19"/>
      <c r="E647" s="20"/>
      <c r="F647" s="20" t="str">
        <f t="shared" si="21"/>
        <v xml:space="preserve"> </v>
      </c>
    </row>
    <row r="648" spans="1:6" x14ac:dyDescent="0.25">
      <c r="A648" s="194">
        <v>13.1</v>
      </c>
      <c r="B648" s="186" t="s">
        <v>613</v>
      </c>
      <c r="C648" s="250">
        <v>19</v>
      </c>
      <c r="D648" s="19" t="s">
        <v>30</v>
      </c>
      <c r="E648" s="20">
        <v>1507.07</v>
      </c>
      <c r="F648" s="20">
        <f t="shared" si="21"/>
        <v>28634.33</v>
      </c>
    </row>
    <row r="649" spans="1:6" x14ac:dyDescent="0.25">
      <c r="A649" s="194">
        <v>13.2</v>
      </c>
      <c r="B649" s="186" t="s">
        <v>614</v>
      </c>
      <c r="C649" s="250">
        <v>10</v>
      </c>
      <c r="D649" s="19" t="s">
        <v>30</v>
      </c>
      <c r="E649" s="20">
        <v>1719.46</v>
      </c>
      <c r="F649" s="20">
        <f t="shared" si="21"/>
        <v>17194.599999999999</v>
      </c>
    </row>
    <row r="650" spans="1:6" x14ac:dyDescent="0.25">
      <c r="A650" s="194">
        <v>13.3</v>
      </c>
      <c r="B650" s="186" t="s">
        <v>184</v>
      </c>
      <c r="C650" s="250">
        <v>4</v>
      </c>
      <c r="D650" s="19" t="s">
        <v>30</v>
      </c>
      <c r="E650" s="20">
        <v>1460.56</v>
      </c>
      <c r="F650" s="20">
        <f t="shared" si="21"/>
        <v>5842.24</v>
      </c>
    </row>
    <row r="651" spans="1:6" x14ac:dyDescent="0.25">
      <c r="A651" s="194">
        <v>13.4</v>
      </c>
      <c r="B651" s="186" t="s">
        <v>615</v>
      </c>
      <c r="C651" s="250">
        <v>1</v>
      </c>
      <c r="D651" s="19" t="s">
        <v>30</v>
      </c>
      <c r="E651" s="20">
        <v>2255.02</v>
      </c>
      <c r="F651" s="20">
        <f t="shared" si="21"/>
        <v>2255.02</v>
      </c>
    </row>
    <row r="652" spans="1:6" x14ac:dyDescent="0.25">
      <c r="A652" s="194">
        <v>13.4</v>
      </c>
      <c r="B652" s="186" t="s">
        <v>616</v>
      </c>
      <c r="C652" s="250">
        <v>1</v>
      </c>
      <c r="D652" s="19" t="s">
        <v>30</v>
      </c>
      <c r="E652" s="20">
        <v>8856.0400000000009</v>
      </c>
      <c r="F652" s="20">
        <f t="shared" si="21"/>
        <v>8856.0400000000009</v>
      </c>
    </row>
    <row r="653" spans="1:6" x14ac:dyDescent="0.25">
      <c r="A653" s="92"/>
      <c r="B653" s="43"/>
      <c r="C653" s="82"/>
      <c r="D653" s="23"/>
      <c r="E653" s="33"/>
      <c r="F653" s="33"/>
    </row>
    <row r="654" spans="1:6" x14ac:dyDescent="0.25">
      <c r="A654" s="187">
        <v>14</v>
      </c>
      <c r="B654" s="184" t="s">
        <v>617</v>
      </c>
      <c r="C654" s="185"/>
      <c r="D654" s="19"/>
      <c r="E654" s="20"/>
      <c r="F654" s="20" t="str">
        <f t="shared" ref="F654:F702" si="22">IF(C654&gt;0,(ROUND((E654*C654),2))," ")</f>
        <v xml:space="preserve"> </v>
      </c>
    </row>
    <row r="655" spans="1:6" x14ac:dyDescent="0.25">
      <c r="A655" s="194">
        <v>14.1</v>
      </c>
      <c r="B655" s="186" t="s">
        <v>618</v>
      </c>
      <c r="C655" s="185">
        <v>1</v>
      </c>
      <c r="D655" s="19" t="s">
        <v>30</v>
      </c>
      <c r="E655" s="20">
        <v>13552.07</v>
      </c>
      <c r="F655" s="20">
        <f t="shared" si="22"/>
        <v>13552.07</v>
      </c>
    </row>
    <row r="656" spans="1:6" x14ac:dyDescent="0.25">
      <c r="A656" s="194">
        <v>14.2</v>
      </c>
      <c r="B656" s="186" t="s">
        <v>619</v>
      </c>
      <c r="C656" s="185">
        <v>1</v>
      </c>
      <c r="D656" s="19" t="s">
        <v>30</v>
      </c>
      <c r="E656" s="20">
        <v>15168.79</v>
      </c>
      <c r="F656" s="20">
        <f t="shared" si="22"/>
        <v>15168.79</v>
      </c>
    </row>
    <row r="657" spans="1:6" x14ac:dyDescent="0.25">
      <c r="A657" s="194">
        <v>14.3</v>
      </c>
      <c r="B657" s="186" t="s">
        <v>620</v>
      </c>
      <c r="C657" s="185">
        <v>1</v>
      </c>
      <c r="D657" s="19" t="s">
        <v>30</v>
      </c>
      <c r="E657" s="20">
        <v>6500</v>
      </c>
      <c r="F657" s="20">
        <f t="shared" si="22"/>
        <v>6500</v>
      </c>
    </row>
    <row r="658" spans="1:6" x14ac:dyDescent="0.25">
      <c r="A658" s="194">
        <v>14.4</v>
      </c>
      <c r="B658" s="186" t="s">
        <v>621</v>
      </c>
      <c r="C658" s="185">
        <v>1</v>
      </c>
      <c r="D658" s="19" t="s">
        <v>30</v>
      </c>
      <c r="E658" s="20">
        <v>1982.3</v>
      </c>
      <c r="F658" s="20">
        <f t="shared" si="22"/>
        <v>1982.3</v>
      </c>
    </row>
    <row r="659" spans="1:6" x14ac:dyDescent="0.25">
      <c r="A659" s="194">
        <v>14.5</v>
      </c>
      <c r="B659" s="186" t="s">
        <v>622</v>
      </c>
      <c r="C659" s="185">
        <v>1</v>
      </c>
      <c r="D659" s="19" t="s">
        <v>30</v>
      </c>
      <c r="E659" s="20">
        <v>1088.95</v>
      </c>
      <c r="F659" s="20">
        <f t="shared" si="22"/>
        <v>1088.95</v>
      </c>
    </row>
    <row r="660" spans="1:6" x14ac:dyDescent="0.25">
      <c r="A660" s="194">
        <v>14.6</v>
      </c>
      <c r="B660" s="186" t="s">
        <v>623</v>
      </c>
      <c r="C660" s="185">
        <v>1</v>
      </c>
      <c r="D660" s="19" t="s">
        <v>30</v>
      </c>
      <c r="E660" s="20">
        <v>9960.08</v>
      </c>
      <c r="F660" s="20">
        <f t="shared" si="22"/>
        <v>9960.08</v>
      </c>
    </row>
    <row r="661" spans="1:6" x14ac:dyDescent="0.25">
      <c r="A661" s="194">
        <v>14.7</v>
      </c>
      <c r="B661" s="186" t="s">
        <v>624</v>
      </c>
      <c r="C661" s="185">
        <v>1</v>
      </c>
      <c r="D661" s="19" t="s">
        <v>30</v>
      </c>
      <c r="E661" s="20">
        <v>8472.2900000000009</v>
      </c>
      <c r="F661" s="20">
        <f t="shared" si="22"/>
        <v>8472.2900000000009</v>
      </c>
    </row>
    <row r="662" spans="1:6" x14ac:dyDescent="0.25">
      <c r="A662" s="194">
        <v>14.8</v>
      </c>
      <c r="B662" s="186" t="s">
        <v>625</v>
      </c>
      <c r="C662" s="185">
        <v>1</v>
      </c>
      <c r="D662" s="19" t="s">
        <v>30</v>
      </c>
      <c r="E662" s="20">
        <v>12694.32</v>
      </c>
      <c r="F662" s="20">
        <f t="shared" si="22"/>
        <v>12694.32</v>
      </c>
    </row>
    <row r="663" spans="1:6" x14ac:dyDescent="0.25">
      <c r="A663" s="16"/>
      <c r="B663" s="186"/>
      <c r="C663" s="185"/>
      <c r="D663" s="19"/>
      <c r="E663" s="20"/>
      <c r="F663" s="20" t="str">
        <f t="shared" si="22"/>
        <v xml:space="preserve"> </v>
      </c>
    </row>
    <row r="664" spans="1:6" x14ac:dyDescent="0.25">
      <c r="A664" s="187">
        <v>15</v>
      </c>
      <c r="B664" s="184" t="s">
        <v>626</v>
      </c>
      <c r="C664" s="185"/>
      <c r="D664" s="19"/>
      <c r="E664" s="20"/>
      <c r="F664" s="20" t="str">
        <f t="shared" si="22"/>
        <v xml:space="preserve"> </v>
      </c>
    </row>
    <row r="665" spans="1:6" x14ac:dyDescent="0.25">
      <c r="A665" s="194">
        <v>15.1</v>
      </c>
      <c r="B665" s="186" t="s">
        <v>627</v>
      </c>
      <c r="C665" s="185">
        <v>1</v>
      </c>
      <c r="D665" s="19" t="s">
        <v>503</v>
      </c>
      <c r="E665" s="20">
        <v>200</v>
      </c>
      <c r="F665" s="20">
        <f t="shared" si="22"/>
        <v>200</v>
      </c>
    </row>
    <row r="666" spans="1:6" x14ac:dyDescent="0.25">
      <c r="A666" s="196"/>
      <c r="B666" s="186"/>
      <c r="C666" s="185"/>
      <c r="D666" s="19"/>
      <c r="E666" s="20"/>
      <c r="F666" s="20" t="str">
        <f t="shared" si="22"/>
        <v xml:space="preserve"> </v>
      </c>
    </row>
    <row r="667" spans="1:6" ht="28.5" x14ac:dyDescent="0.25">
      <c r="A667" s="189">
        <v>15.2</v>
      </c>
      <c r="B667" s="251" t="s">
        <v>628</v>
      </c>
      <c r="C667" s="185">
        <v>1</v>
      </c>
      <c r="D667" s="19" t="s">
        <v>503</v>
      </c>
      <c r="E667" s="20">
        <v>4446.6099999999997</v>
      </c>
      <c r="F667" s="20">
        <f t="shared" si="22"/>
        <v>4446.6099999999997</v>
      </c>
    </row>
    <row r="668" spans="1:6" x14ac:dyDescent="0.25">
      <c r="A668" s="196"/>
      <c r="B668" s="240"/>
      <c r="C668" s="185"/>
      <c r="D668" s="19"/>
      <c r="E668" s="20"/>
      <c r="F668" s="20" t="str">
        <f t="shared" si="22"/>
        <v xml:space="preserve"> </v>
      </c>
    </row>
    <row r="669" spans="1:6" x14ac:dyDescent="0.25">
      <c r="A669" s="189">
        <v>15.3</v>
      </c>
      <c r="B669" s="184" t="s">
        <v>629</v>
      </c>
      <c r="C669" s="185"/>
      <c r="D669" s="19"/>
      <c r="E669" s="20"/>
      <c r="F669" s="20" t="str">
        <f t="shared" si="22"/>
        <v xml:space="preserve"> </v>
      </c>
    </row>
    <row r="670" spans="1:6" x14ac:dyDescent="0.25">
      <c r="A670" s="16" t="s">
        <v>298</v>
      </c>
      <c r="B670" s="186" t="s">
        <v>630</v>
      </c>
      <c r="C670" s="185">
        <v>13.82</v>
      </c>
      <c r="D670" s="19" t="s">
        <v>18</v>
      </c>
      <c r="E670" s="20">
        <v>156.36000000000001</v>
      </c>
      <c r="F670" s="20">
        <f t="shared" si="22"/>
        <v>2160.9</v>
      </c>
    </row>
    <row r="671" spans="1:6" x14ac:dyDescent="0.25">
      <c r="A671" s="196"/>
      <c r="B671" s="186"/>
      <c r="C671" s="185"/>
      <c r="D671" s="19"/>
      <c r="E671" s="20"/>
      <c r="F671" s="20" t="str">
        <f t="shared" si="22"/>
        <v xml:space="preserve"> </v>
      </c>
    </row>
    <row r="672" spans="1:6" x14ac:dyDescent="0.25">
      <c r="A672" s="189">
        <v>15.4</v>
      </c>
      <c r="B672" s="184" t="s">
        <v>631</v>
      </c>
      <c r="C672" s="185"/>
      <c r="D672" s="19"/>
      <c r="E672" s="20"/>
      <c r="F672" s="20" t="str">
        <f t="shared" si="22"/>
        <v xml:space="preserve"> </v>
      </c>
    </row>
    <row r="673" spans="1:6" x14ac:dyDescent="0.25">
      <c r="A673" s="252" t="s">
        <v>632</v>
      </c>
      <c r="B673" s="205" t="s">
        <v>633</v>
      </c>
      <c r="C673" s="206">
        <v>13.42</v>
      </c>
      <c r="D673" s="207" t="s">
        <v>18</v>
      </c>
      <c r="E673" s="208">
        <v>12.5</v>
      </c>
      <c r="F673" s="208">
        <f t="shared" si="22"/>
        <v>167.75</v>
      </c>
    </row>
    <row r="674" spans="1:6" x14ac:dyDescent="0.25">
      <c r="A674" s="196"/>
      <c r="B674" s="186"/>
      <c r="C674" s="185"/>
      <c r="D674" s="19"/>
      <c r="E674" s="20"/>
      <c r="F674" s="20" t="str">
        <f t="shared" si="22"/>
        <v xml:space="preserve"> </v>
      </c>
    </row>
    <row r="675" spans="1:6" x14ac:dyDescent="0.25">
      <c r="A675" s="189">
        <v>15.5</v>
      </c>
      <c r="B675" s="184" t="s">
        <v>634</v>
      </c>
      <c r="C675" s="185"/>
      <c r="D675" s="19"/>
      <c r="E675" s="20"/>
      <c r="F675" s="20" t="str">
        <f t="shared" si="22"/>
        <v xml:space="preserve"> </v>
      </c>
    </row>
    <row r="676" spans="1:6" x14ac:dyDescent="0.25">
      <c r="A676" s="16" t="s">
        <v>635</v>
      </c>
      <c r="B676" s="186" t="s">
        <v>636</v>
      </c>
      <c r="C676" s="185">
        <v>5</v>
      </c>
      <c r="D676" s="19" t="s">
        <v>30</v>
      </c>
      <c r="E676" s="20">
        <v>31.44</v>
      </c>
      <c r="F676" s="20">
        <f t="shared" si="22"/>
        <v>157.19999999999999</v>
      </c>
    </row>
    <row r="677" spans="1:6" x14ac:dyDescent="0.25">
      <c r="A677" s="16" t="s">
        <v>637</v>
      </c>
      <c r="B677" s="186" t="s">
        <v>638</v>
      </c>
      <c r="C677" s="185">
        <v>3</v>
      </c>
      <c r="D677" s="19" t="s">
        <v>30</v>
      </c>
      <c r="E677" s="20">
        <v>37.74</v>
      </c>
      <c r="F677" s="20">
        <f t="shared" si="22"/>
        <v>113.22</v>
      </c>
    </row>
    <row r="678" spans="1:6" x14ac:dyDescent="0.25">
      <c r="A678" s="16" t="s">
        <v>639</v>
      </c>
      <c r="B678" s="186" t="s">
        <v>640</v>
      </c>
      <c r="C678" s="185">
        <v>1</v>
      </c>
      <c r="D678" s="19" t="s">
        <v>30</v>
      </c>
      <c r="E678" s="20">
        <v>125.52</v>
      </c>
      <c r="F678" s="20">
        <f t="shared" si="22"/>
        <v>125.52</v>
      </c>
    </row>
    <row r="679" spans="1:6" x14ac:dyDescent="0.25">
      <c r="A679" s="16" t="s">
        <v>641</v>
      </c>
      <c r="B679" s="186" t="s">
        <v>642</v>
      </c>
      <c r="C679" s="185">
        <v>2</v>
      </c>
      <c r="D679" s="19" t="s">
        <v>30</v>
      </c>
      <c r="E679" s="20">
        <v>57.15</v>
      </c>
      <c r="F679" s="20">
        <f t="shared" si="22"/>
        <v>114.3</v>
      </c>
    </row>
    <row r="680" spans="1:6" x14ac:dyDescent="0.25">
      <c r="A680" s="16" t="s">
        <v>643</v>
      </c>
      <c r="B680" s="186" t="s">
        <v>644</v>
      </c>
      <c r="C680" s="185">
        <v>1</v>
      </c>
      <c r="D680" s="19" t="s">
        <v>503</v>
      </c>
      <c r="E680" s="20">
        <v>1200</v>
      </c>
      <c r="F680" s="20">
        <f t="shared" si="22"/>
        <v>1200</v>
      </c>
    </row>
    <row r="681" spans="1:6" x14ac:dyDescent="0.25">
      <c r="A681" s="16"/>
      <c r="B681" s="186"/>
      <c r="C681" s="185"/>
      <c r="D681" s="19"/>
      <c r="E681" s="20"/>
      <c r="F681" s="20" t="str">
        <f t="shared" si="22"/>
        <v xml:space="preserve"> </v>
      </c>
    </row>
    <row r="682" spans="1:6" x14ac:dyDescent="0.25">
      <c r="A682" s="189">
        <v>15.6</v>
      </c>
      <c r="B682" s="184" t="s">
        <v>645</v>
      </c>
      <c r="C682" s="185"/>
      <c r="D682" s="19"/>
      <c r="E682" s="20"/>
      <c r="F682" s="20" t="str">
        <f t="shared" si="22"/>
        <v xml:space="preserve"> </v>
      </c>
    </row>
    <row r="683" spans="1:6" x14ac:dyDescent="0.25">
      <c r="A683" s="16" t="s">
        <v>646</v>
      </c>
      <c r="B683" s="186" t="s">
        <v>627</v>
      </c>
      <c r="C683" s="185">
        <v>1</v>
      </c>
      <c r="D683" s="19" t="s">
        <v>503</v>
      </c>
      <c r="E683" s="20">
        <v>150</v>
      </c>
      <c r="F683" s="20">
        <f>IF(C683&gt;0,(ROUND((E683*C683),2))," ")</f>
        <v>150</v>
      </c>
    </row>
    <row r="684" spans="1:6" x14ac:dyDescent="0.25">
      <c r="A684" s="196"/>
      <c r="B684" s="253"/>
      <c r="C684" s="185"/>
      <c r="D684" s="19"/>
      <c r="E684" s="20"/>
      <c r="F684" s="20" t="str">
        <f t="shared" si="22"/>
        <v xml:space="preserve"> </v>
      </c>
    </row>
    <row r="685" spans="1:6" ht="29.25" x14ac:dyDescent="0.25">
      <c r="A685" s="196" t="s">
        <v>647</v>
      </c>
      <c r="B685" s="251" t="s">
        <v>648</v>
      </c>
      <c r="C685" s="185">
        <v>1</v>
      </c>
      <c r="D685" s="19" t="s">
        <v>503</v>
      </c>
      <c r="E685" s="20">
        <v>4368.22</v>
      </c>
      <c r="F685" s="20">
        <f t="shared" si="22"/>
        <v>4368.22</v>
      </c>
    </row>
    <row r="686" spans="1:6" x14ac:dyDescent="0.25">
      <c r="A686" s="196"/>
      <c r="B686" s="253"/>
      <c r="C686" s="185"/>
      <c r="D686" s="19"/>
      <c r="E686" s="20"/>
      <c r="F686" s="20" t="str">
        <f t="shared" si="22"/>
        <v xml:space="preserve"> </v>
      </c>
    </row>
    <row r="687" spans="1:6" x14ac:dyDescent="0.25">
      <c r="A687" s="196" t="s">
        <v>649</v>
      </c>
      <c r="B687" s="184" t="s">
        <v>629</v>
      </c>
      <c r="C687" s="185"/>
      <c r="D687" s="19"/>
      <c r="E687" s="20"/>
      <c r="F687" s="20" t="str">
        <f t="shared" si="22"/>
        <v xml:space="preserve"> </v>
      </c>
    </row>
    <row r="688" spans="1:6" x14ac:dyDescent="0.25">
      <c r="A688" s="16" t="s">
        <v>650</v>
      </c>
      <c r="B688" s="186" t="s">
        <v>651</v>
      </c>
      <c r="C688" s="185">
        <v>3.09</v>
      </c>
      <c r="D688" s="19" t="s">
        <v>18</v>
      </c>
      <c r="E688" s="20">
        <v>148.76</v>
      </c>
      <c r="F688" s="20">
        <f t="shared" si="22"/>
        <v>459.67</v>
      </c>
    </row>
    <row r="689" spans="1:6" x14ac:dyDescent="0.25">
      <c r="A689" s="16" t="s">
        <v>652</v>
      </c>
      <c r="B689" s="186" t="s">
        <v>653</v>
      </c>
      <c r="C689" s="185">
        <v>7.28</v>
      </c>
      <c r="D689" s="19" t="s">
        <v>18</v>
      </c>
      <c r="E689" s="20">
        <v>457.49</v>
      </c>
      <c r="F689" s="20">
        <f t="shared" si="22"/>
        <v>3330.53</v>
      </c>
    </row>
    <row r="690" spans="1:6" x14ac:dyDescent="0.25">
      <c r="A690" s="196"/>
      <c r="B690" s="253"/>
      <c r="C690" s="185"/>
      <c r="D690" s="19"/>
      <c r="E690" s="20"/>
      <c r="F690" s="20" t="str">
        <f t="shared" si="22"/>
        <v xml:space="preserve"> </v>
      </c>
    </row>
    <row r="691" spans="1:6" x14ac:dyDescent="0.25">
      <c r="A691" s="196" t="s">
        <v>654</v>
      </c>
      <c r="B691" s="184" t="s">
        <v>631</v>
      </c>
      <c r="C691" s="185"/>
      <c r="D691" s="19"/>
      <c r="E691" s="20"/>
      <c r="F691" s="20" t="str">
        <f t="shared" si="22"/>
        <v xml:space="preserve"> </v>
      </c>
    </row>
    <row r="692" spans="1:6" x14ac:dyDescent="0.25">
      <c r="A692" s="16" t="s">
        <v>655</v>
      </c>
      <c r="B692" s="186">
        <v>0</v>
      </c>
      <c r="C692" s="185">
        <v>3</v>
      </c>
      <c r="D692" s="19" t="s">
        <v>18</v>
      </c>
      <c r="E692" s="20">
        <v>19.64</v>
      </c>
      <c r="F692" s="20">
        <f t="shared" si="22"/>
        <v>58.92</v>
      </c>
    </row>
    <row r="693" spans="1:6" x14ac:dyDescent="0.25">
      <c r="A693" s="16" t="s">
        <v>656</v>
      </c>
      <c r="B693" s="186" t="s">
        <v>653</v>
      </c>
      <c r="C693" s="185">
        <v>7</v>
      </c>
      <c r="D693" s="19" t="s">
        <v>18</v>
      </c>
      <c r="E693" s="20">
        <v>32.270000000000003</v>
      </c>
      <c r="F693" s="20">
        <f t="shared" si="22"/>
        <v>225.89</v>
      </c>
    </row>
    <row r="694" spans="1:6" x14ac:dyDescent="0.25">
      <c r="A694" s="196"/>
      <c r="B694" s="253"/>
      <c r="C694" s="185"/>
      <c r="D694" s="19"/>
      <c r="E694" s="20"/>
      <c r="F694" s="20" t="str">
        <f t="shared" si="22"/>
        <v xml:space="preserve"> </v>
      </c>
    </row>
    <row r="695" spans="1:6" x14ac:dyDescent="0.25">
      <c r="A695" s="196" t="s">
        <v>657</v>
      </c>
      <c r="B695" s="184" t="s">
        <v>658</v>
      </c>
      <c r="C695" s="185"/>
      <c r="D695" s="19"/>
      <c r="E695" s="20"/>
      <c r="F695" s="20" t="str">
        <f t="shared" si="22"/>
        <v xml:space="preserve"> </v>
      </c>
    </row>
    <row r="696" spans="1:6" x14ac:dyDescent="0.25">
      <c r="A696" s="16" t="s">
        <v>659</v>
      </c>
      <c r="B696" s="186" t="s">
        <v>660</v>
      </c>
      <c r="C696" s="185">
        <v>1</v>
      </c>
      <c r="D696" s="19" t="s">
        <v>30</v>
      </c>
      <c r="E696" s="20">
        <v>30.11</v>
      </c>
      <c r="F696" s="20">
        <f t="shared" si="22"/>
        <v>30.11</v>
      </c>
    </row>
    <row r="697" spans="1:6" x14ac:dyDescent="0.25">
      <c r="A697" s="16" t="s">
        <v>661</v>
      </c>
      <c r="B697" s="186" t="s">
        <v>662</v>
      </c>
      <c r="C697" s="185">
        <v>1</v>
      </c>
      <c r="D697" s="19" t="s">
        <v>30</v>
      </c>
      <c r="E697" s="20">
        <v>2348.27</v>
      </c>
      <c r="F697" s="20">
        <f t="shared" si="22"/>
        <v>2348.27</v>
      </c>
    </row>
    <row r="698" spans="1:6" x14ac:dyDescent="0.25">
      <c r="A698" s="16" t="s">
        <v>663</v>
      </c>
      <c r="B698" s="186" t="s">
        <v>664</v>
      </c>
      <c r="C698" s="185">
        <v>1</v>
      </c>
      <c r="D698" s="19" t="s">
        <v>30</v>
      </c>
      <c r="E698" s="20">
        <v>2166.11</v>
      </c>
      <c r="F698" s="20">
        <f t="shared" si="22"/>
        <v>2166.11</v>
      </c>
    </row>
    <row r="699" spans="1:6" x14ac:dyDescent="0.25">
      <c r="A699" s="16" t="s">
        <v>665</v>
      </c>
      <c r="B699" s="186" t="s">
        <v>666</v>
      </c>
      <c r="C699" s="185">
        <v>1</v>
      </c>
      <c r="D699" s="19" t="s">
        <v>30</v>
      </c>
      <c r="E699" s="20">
        <v>92.85</v>
      </c>
      <c r="F699" s="20">
        <f t="shared" si="22"/>
        <v>92.85</v>
      </c>
    </row>
    <row r="700" spans="1:6" x14ac:dyDescent="0.25">
      <c r="A700" s="16" t="s">
        <v>667</v>
      </c>
      <c r="B700" s="186" t="s">
        <v>668</v>
      </c>
      <c r="C700" s="185">
        <v>1</v>
      </c>
      <c r="D700" s="19" t="s">
        <v>30</v>
      </c>
      <c r="E700" s="20">
        <v>244.65</v>
      </c>
      <c r="F700" s="20">
        <f t="shared" si="22"/>
        <v>244.65</v>
      </c>
    </row>
    <row r="701" spans="1:6" x14ac:dyDescent="0.25">
      <c r="A701" s="16" t="s">
        <v>669</v>
      </c>
      <c r="B701" s="186" t="s">
        <v>670</v>
      </c>
      <c r="C701" s="185">
        <v>1</v>
      </c>
      <c r="D701" s="19" t="s">
        <v>503</v>
      </c>
      <c r="E701" s="20">
        <v>3250</v>
      </c>
      <c r="F701" s="20">
        <f t="shared" si="22"/>
        <v>3250</v>
      </c>
    </row>
    <row r="702" spans="1:6" x14ac:dyDescent="0.25">
      <c r="A702" s="16" t="s">
        <v>671</v>
      </c>
      <c r="B702" s="186" t="s">
        <v>672</v>
      </c>
      <c r="C702" s="185">
        <v>2</v>
      </c>
      <c r="D702" s="19" t="s">
        <v>30</v>
      </c>
      <c r="E702" s="20">
        <v>8472.2900000000009</v>
      </c>
      <c r="F702" s="20">
        <f t="shared" si="22"/>
        <v>16944.580000000002</v>
      </c>
    </row>
    <row r="703" spans="1:6" x14ac:dyDescent="0.25">
      <c r="A703" s="16"/>
      <c r="B703" s="186"/>
      <c r="C703" s="185"/>
      <c r="D703" s="19"/>
      <c r="E703" s="20"/>
      <c r="F703" s="20"/>
    </row>
    <row r="704" spans="1:6" x14ac:dyDescent="0.25">
      <c r="A704" s="187">
        <v>16</v>
      </c>
      <c r="B704" s="186" t="s">
        <v>673</v>
      </c>
      <c r="C704" s="185">
        <v>1</v>
      </c>
      <c r="D704" s="19" t="s">
        <v>30</v>
      </c>
      <c r="E704" s="20">
        <v>12500</v>
      </c>
      <c r="F704" s="20">
        <f>IF(C704&gt;0,(ROUND((E704*C704),2))," ")</f>
        <v>12500</v>
      </c>
    </row>
    <row r="705" spans="1:6" x14ac:dyDescent="0.25">
      <c r="A705" s="254"/>
      <c r="B705" s="254" t="s">
        <v>674</v>
      </c>
      <c r="C705" s="255"/>
      <c r="D705" s="255"/>
      <c r="E705" s="256"/>
      <c r="F705" s="466">
        <f>SUM(F538:F704)</f>
        <v>6670054.0100000007</v>
      </c>
    </row>
    <row r="706" spans="1:6" x14ac:dyDescent="0.25">
      <c r="A706" s="196"/>
      <c r="B706" s="190"/>
      <c r="C706" s="257"/>
      <c r="D706" s="221"/>
      <c r="E706" s="222"/>
      <c r="F706" s="222"/>
    </row>
    <row r="707" spans="1:6" x14ac:dyDescent="0.25">
      <c r="A707" s="239" t="s">
        <v>675</v>
      </c>
      <c r="B707" s="184" t="s">
        <v>676</v>
      </c>
      <c r="C707" s="223"/>
      <c r="D707" s="23"/>
      <c r="E707" s="33"/>
      <c r="F707" s="33" t="str">
        <f t="shared" ref="F707:F770" si="23">IF(C707&gt;0,(ROUND((E707*C707),2))," ")</f>
        <v xml:space="preserve"> </v>
      </c>
    </row>
    <row r="708" spans="1:6" x14ac:dyDescent="0.25">
      <c r="A708" s="16"/>
      <c r="B708" s="190"/>
      <c r="C708" s="185"/>
      <c r="D708" s="19"/>
      <c r="E708" s="20"/>
      <c r="F708" s="20" t="str">
        <f t="shared" si="23"/>
        <v xml:space="preserve"> </v>
      </c>
    </row>
    <row r="709" spans="1:6" x14ac:dyDescent="0.25">
      <c r="A709" s="187">
        <v>1</v>
      </c>
      <c r="B709" s="184" t="s">
        <v>36</v>
      </c>
      <c r="C709" s="185"/>
      <c r="D709" s="19"/>
      <c r="E709" s="20"/>
      <c r="F709" s="20" t="str">
        <f t="shared" si="23"/>
        <v xml:space="preserve"> </v>
      </c>
    </row>
    <row r="710" spans="1:6" x14ac:dyDescent="0.25">
      <c r="A710" s="194">
        <v>1.1000000000000001</v>
      </c>
      <c r="B710" s="186" t="s">
        <v>677</v>
      </c>
      <c r="C710" s="185">
        <v>25.88</v>
      </c>
      <c r="D710" s="19" t="s">
        <v>55</v>
      </c>
      <c r="E710" s="20">
        <v>235.28</v>
      </c>
      <c r="F710" s="20">
        <f t="shared" si="23"/>
        <v>6089.05</v>
      </c>
    </row>
    <row r="711" spans="1:6" x14ac:dyDescent="0.25">
      <c r="A711" s="16"/>
      <c r="B711" s="186"/>
      <c r="C711" s="185"/>
      <c r="D711" s="19"/>
      <c r="E711" s="20"/>
      <c r="F711" s="20"/>
    </row>
    <row r="712" spans="1:6" x14ac:dyDescent="0.25">
      <c r="A712" s="258">
        <v>2</v>
      </c>
      <c r="B712" s="184" t="s">
        <v>678</v>
      </c>
      <c r="C712" s="259"/>
      <c r="D712" s="260"/>
      <c r="E712" s="261"/>
      <c r="F712" s="467"/>
    </row>
    <row r="713" spans="1:6" x14ac:dyDescent="0.25">
      <c r="A713" s="194">
        <v>2.1</v>
      </c>
      <c r="B713" s="186" t="s">
        <v>521</v>
      </c>
      <c r="C713" s="185">
        <v>14.21</v>
      </c>
      <c r="D713" s="19" t="s">
        <v>21</v>
      </c>
      <c r="E713" s="20">
        <v>354.81</v>
      </c>
      <c r="F713" s="20">
        <f t="shared" si="23"/>
        <v>5041.8500000000004</v>
      </c>
    </row>
    <row r="714" spans="1:6" x14ac:dyDescent="0.25">
      <c r="A714" s="194">
        <v>2.2000000000000002</v>
      </c>
      <c r="B714" s="240" t="s">
        <v>679</v>
      </c>
      <c r="C714" s="18">
        <v>7.49</v>
      </c>
      <c r="D714" s="19" t="s">
        <v>353</v>
      </c>
      <c r="E714" s="20">
        <v>116.29</v>
      </c>
      <c r="F714" s="20">
        <f>IF(C714&gt;0,(ROUND((E714*C714),2))," ")</f>
        <v>871.01</v>
      </c>
    </row>
    <row r="715" spans="1:6" ht="28.5" x14ac:dyDescent="0.25">
      <c r="A715" s="194">
        <v>2.2999999999999998</v>
      </c>
      <c r="B715" s="186" t="s">
        <v>680</v>
      </c>
      <c r="C715" s="185">
        <v>7.49</v>
      </c>
      <c r="D715" s="19" t="s">
        <v>21</v>
      </c>
      <c r="E715" s="20">
        <v>768.4</v>
      </c>
      <c r="F715" s="20">
        <f t="shared" si="23"/>
        <v>5755.32</v>
      </c>
    </row>
    <row r="716" spans="1:6" ht="28.5" x14ac:dyDescent="0.25">
      <c r="A716" s="194">
        <v>2.4</v>
      </c>
      <c r="B716" s="240" t="s">
        <v>523</v>
      </c>
      <c r="C716" s="185">
        <v>8.73</v>
      </c>
      <c r="D716" s="19" t="s">
        <v>350</v>
      </c>
      <c r="E716" s="20">
        <v>195.86</v>
      </c>
      <c r="F716" s="20">
        <f>IF(C716&gt;0,(ROUND((E716*C716),2))," ")</f>
        <v>1709.86</v>
      </c>
    </row>
    <row r="717" spans="1:6" x14ac:dyDescent="0.25">
      <c r="A717" s="16"/>
      <c r="B717" s="186"/>
      <c r="C717" s="185"/>
      <c r="D717" s="19"/>
      <c r="E717" s="20"/>
      <c r="F717" s="20" t="str">
        <f t="shared" si="23"/>
        <v xml:space="preserve"> </v>
      </c>
    </row>
    <row r="718" spans="1:6" x14ac:dyDescent="0.25">
      <c r="A718" s="187">
        <v>3</v>
      </c>
      <c r="B718" s="262" t="s">
        <v>681</v>
      </c>
      <c r="C718" s="185"/>
      <c r="D718" s="19"/>
      <c r="E718" s="20"/>
      <c r="F718" s="20" t="str">
        <f t="shared" si="23"/>
        <v xml:space="preserve"> </v>
      </c>
    </row>
    <row r="719" spans="1:6" x14ac:dyDescent="0.25">
      <c r="A719" s="194">
        <v>3.1</v>
      </c>
      <c r="B719" s="51" t="s">
        <v>682</v>
      </c>
      <c r="C719" s="259">
        <v>1.28</v>
      </c>
      <c r="D719" s="263" t="s">
        <v>683</v>
      </c>
      <c r="E719" s="20">
        <v>13305.6</v>
      </c>
      <c r="F719" s="20">
        <f t="shared" si="23"/>
        <v>17031.169999999998</v>
      </c>
    </row>
    <row r="720" spans="1:6" x14ac:dyDescent="0.25">
      <c r="A720" s="194">
        <v>3.2</v>
      </c>
      <c r="B720" s="51" t="s">
        <v>684</v>
      </c>
      <c r="C720" s="264">
        <v>2.59</v>
      </c>
      <c r="D720" s="263" t="s">
        <v>683</v>
      </c>
      <c r="E720" s="20">
        <v>13386.91</v>
      </c>
      <c r="F720" s="20">
        <f t="shared" si="23"/>
        <v>34672.1</v>
      </c>
    </row>
    <row r="721" spans="1:6" x14ac:dyDescent="0.25">
      <c r="A721" s="194">
        <v>3.3</v>
      </c>
      <c r="B721" s="212" t="s">
        <v>685</v>
      </c>
      <c r="C721" s="264">
        <v>2.11</v>
      </c>
      <c r="D721" s="263" t="s">
        <v>683</v>
      </c>
      <c r="E721" s="20">
        <v>32753.69</v>
      </c>
      <c r="F721" s="20">
        <f t="shared" si="23"/>
        <v>69110.289999999994</v>
      </c>
    </row>
    <row r="722" spans="1:6" x14ac:dyDescent="0.25">
      <c r="A722" s="194">
        <v>3.4</v>
      </c>
      <c r="B722" s="43" t="s">
        <v>686</v>
      </c>
      <c r="C722" s="264">
        <v>0.5</v>
      </c>
      <c r="D722" s="263" t="s">
        <v>683</v>
      </c>
      <c r="E722" s="20">
        <v>39546.949999999997</v>
      </c>
      <c r="F722" s="20">
        <f t="shared" si="23"/>
        <v>19773.48</v>
      </c>
    </row>
    <row r="723" spans="1:6" x14ac:dyDescent="0.25">
      <c r="A723" s="194">
        <v>3.5</v>
      </c>
      <c r="B723" s="43" t="s">
        <v>687</v>
      </c>
      <c r="C723" s="264">
        <v>0.78</v>
      </c>
      <c r="D723" s="263" t="s">
        <v>683</v>
      </c>
      <c r="E723" s="20">
        <v>30114.82</v>
      </c>
      <c r="F723" s="20">
        <f t="shared" si="23"/>
        <v>23489.56</v>
      </c>
    </row>
    <row r="724" spans="1:6" x14ac:dyDescent="0.25">
      <c r="A724" s="194">
        <v>3.6</v>
      </c>
      <c r="B724" s="43" t="s">
        <v>688</v>
      </c>
      <c r="C724" s="264">
        <v>0.84</v>
      </c>
      <c r="D724" s="263" t="s">
        <v>683</v>
      </c>
      <c r="E724" s="20">
        <v>42709.5</v>
      </c>
      <c r="F724" s="20">
        <f t="shared" si="23"/>
        <v>35875.980000000003</v>
      </c>
    </row>
    <row r="725" spans="1:6" x14ac:dyDescent="0.25">
      <c r="A725" s="194">
        <v>3.7</v>
      </c>
      <c r="B725" s="43" t="s">
        <v>689</v>
      </c>
      <c r="C725" s="259">
        <v>2.17</v>
      </c>
      <c r="D725" s="263" t="s">
        <v>683</v>
      </c>
      <c r="E725" s="20">
        <v>12116.29</v>
      </c>
      <c r="F725" s="20">
        <f t="shared" si="23"/>
        <v>26292.35</v>
      </c>
    </row>
    <row r="726" spans="1:6" x14ac:dyDescent="0.25">
      <c r="A726" s="194">
        <v>3.8</v>
      </c>
      <c r="B726" s="43" t="s">
        <v>690</v>
      </c>
      <c r="C726" s="259">
        <v>3.5</v>
      </c>
      <c r="D726" s="263" t="s">
        <v>683</v>
      </c>
      <c r="E726" s="20">
        <v>22842.36</v>
      </c>
      <c r="F726" s="20">
        <f t="shared" si="23"/>
        <v>79948.259999999995</v>
      </c>
    </row>
    <row r="727" spans="1:6" x14ac:dyDescent="0.25">
      <c r="A727" s="16"/>
      <c r="B727" s="186"/>
      <c r="C727" s="185"/>
      <c r="D727" s="19"/>
      <c r="E727" s="20"/>
      <c r="F727" s="20"/>
    </row>
    <row r="728" spans="1:6" x14ac:dyDescent="0.25">
      <c r="A728" s="225">
        <v>4</v>
      </c>
      <c r="B728" s="184" t="s">
        <v>691</v>
      </c>
      <c r="C728" s="223"/>
      <c r="D728" s="23"/>
      <c r="E728" s="33"/>
      <c r="F728" s="33" t="str">
        <f t="shared" si="23"/>
        <v xml:space="preserve"> </v>
      </c>
    </row>
    <row r="729" spans="1:6" x14ac:dyDescent="0.25">
      <c r="A729" s="245">
        <v>4.0999999999999996</v>
      </c>
      <c r="B729" s="51" t="s">
        <v>692</v>
      </c>
      <c r="C729" s="136">
        <v>6.97</v>
      </c>
      <c r="D729" s="23" t="s">
        <v>55</v>
      </c>
      <c r="E729" s="33">
        <v>1364.77</v>
      </c>
      <c r="F729" s="33">
        <f t="shared" si="23"/>
        <v>9512.4500000000007</v>
      </c>
    </row>
    <row r="730" spans="1:6" x14ac:dyDescent="0.25">
      <c r="A730" s="245">
        <v>4.2</v>
      </c>
      <c r="B730" s="51" t="s">
        <v>693</v>
      </c>
      <c r="C730" s="223">
        <v>40.700000000000003</v>
      </c>
      <c r="D730" s="23" t="s">
        <v>55</v>
      </c>
      <c r="E730" s="33">
        <v>1448.13</v>
      </c>
      <c r="F730" s="33">
        <f t="shared" si="23"/>
        <v>58938.89</v>
      </c>
    </row>
    <row r="731" spans="1:6" x14ac:dyDescent="0.25">
      <c r="A731" s="265">
        <v>4.3</v>
      </c>
      <c r="B731" s="266" t="s">
        <v>62</v>
      </c>
      <c r="C731" s="267">
        <v>17.8</v>
      </c>
      <c r="D731" s="173" t="s">
        <v>18</v>
      </c>
      <c r="E731" s="91">
        <v>1285.71</v>
      </c>
      <c r="F731" s="91">
        <f t="shared" si="23"/>
        <v>22885.64</v>
      </c>
    </row>
    <row r="732" spans="1:6" x14ac:dyDescent="0.25">
      <c r="A732" s="268"/>
      <c r="B732" s="160"/>
      <c r="C732" s="223"/>
      <c r="D732" s="23"/>
      <c r="E732" s="33"/>
      <c r="F732" s="33" t="str">
        <f>IF(C732&gt;0,(ROUND((E732*C732),2))," ")</f>
        <v xml:space="preserve"> </v>
      </c>
    </row>
    <row r="733" spans="1:6" x14ac:dyDescent="0.25">
      <c r="A733" s="225">
        <v>5</v>
      </c>
      <c r="B733" s="184" t="s">
        <v>694</v>
      </c>
      <c r="C733" s="223"/>
      <c r="D733" s="23"/>
      <c r="E733" s="33"/>
      <c r="F733" s="33" t="str">
        <f t="shared" si="23"/>
        <v xml:space="preserve"> </v>
      </c>
    </row>
    <row r="734" spans="1:6" x14ac:dyDescent="0.25">
      <c r="A734" s="245">
        <v>5.0999999999999996</v>
      </c>
      <c r="B734" s="43" t="s">
        <v>158</v>
      </c>
      <c r="C734" s="223">
        <v>66.63</v>
      </c>
      <c r="D734" s="23" t="s">
        <v>55</v>
      </c>
      <c r="E734" s="33">
        <v>84.65</v>
      </c>
      <c r="F734" s="33">
        <f t="shared" si="23"/>
        <v>5640.23</v>
      </c>
    </row>
    <row r="735" spans="1:6" x14ac:dyDescent="0.25">
      <c r="A735" s="245">
        <v>5.2</v>
      </c>
      <c r="B735" s="43" t="s">
        <v>159</v>
      </c>
      <c r="C735" s="223">
        <v>47.93</v>
      </c>
      <c r="D735" s="23" t="s">
        <v>55</v>
      </c>
      <c r="E735" s="33">
        <v>454.01</v>
      </c>
      <c r="F735" s="33">
        <f t="shared" si="23"/>
        <v>21760.7</v>
      </c>
    </row>
    <row r="736" spans="1:6" x14ac:dyDescent="0.25">
      <c r="A736" s="245">
        <v>5.3</v>
      </c>
      <c r="B736" s="43" t="s">
        <v>59</v>
      </c>
      <c r="C736" s="223">
        <v>51.06</v>
      </c>
      <c r="D736" s="23" t="s">
        <v>55</v>
      </c>
      <c r="E736" s="33">
        <v>494.41</v>
      </c>
      <c r="F736" s="33">
        <f t="shared" si="23"/>
        <v>25244.57</v>
      </c>
    </row>
    <row r="737" spans="1:6" x14ac:dyDescent="0.25">
      <c r="A737" s="245">
        <v>5.4</v>
      </c>
      <c r="B737" s="51" t="s">
        <v>695</v>
      </c>
      <c r="C737" s="259">
        <v>26.94</v>
      </c>
      <c r="D737" s="260" t="s">
        <v>696</v>
      </c>
      <c r="E737" s="261">
        <v>494.41</v>
      </c>
      <c r="F737" s="468">
        <f>ROUND(C737*E737,2)</f>
        <v>13319.41</v>
      </c>
    </row>
    <row r="738" spans="1:6" x14ac:dyDescent="0.25">
      <c r="A738" s="245">
        <v>5.5</v>
      </c>
      <c r="B738" s="43" t="s">
        <v>697</v>
      </c>
      <c r="C738" s="223">
        <v>29.81</v>
      </c>
      <c r="D738" s="23" t="s">
        <v>55</v>
      </c>
      <c r="E738" s="33">
        <v>673.06</v>
      </c>
      <c r="F738" s="33">
        <f t="shared" si="23"/>
        <v>20063.919999999998</v>
      </c>
    </row>
    <row r="739" spans="1:6" x14ac:dyDescent="0.25">
      <c r="A739" s="245">
        <v>5.6</v>
      </c>
      <c r="B739" s="43" t="s">
        <v>162</v>
      </c>
      <c r="C739" s="223">
        <v>104</v>
      </c>
      <c r="D739" s="23" t="s">
        <v>18</v>
      </c>
      <c r="E739" s="33">
        <v>117.41</v>
      </c>
      <c r="F739" s="33">
        <f t="shared" si="23"/>
        <v>12210.64</v>
      </c>
    </row>
    <row r="740" spans="1:6" x14ac:dyDescent="0.25">
      <c r="A740" s="245">
        <v>5.7</v>
      </c>
      <c r="B740" s="43" t="s">
        <v>698</v>
      </c>
      <c r="C740" s="223">
        <v>18.8</v>
      </c>
      <c r="D740" s="23" t="s">
        <v>18</v>
      </c>
      <c r="E740" s="33">
        <v>158.85</v>
      </c>
      <c r="F740" s="33">
        <f t="shared" si="23"/>
        <v>2986.38</v>
      </c>
    </row>
    <row r="741" spans="1:6" x14ac:dyDescent="0.25">
      <c r="A741" s="245">
        <v>5.8</v>
      </c>
      <c r="B741" s="43" t="s">
        <v>514</v>
      </c>
      <c r="C741" s="223">
        <v>125.93</v>
      </c>
      <c r="D741" s="23" t="s">
        <v>55</v>
      </c>
      <c r="E741" s="33">
        <v>183.52</v>
      </c>
      <c r="F741" s="33">
        <f t="shared" si="23"/>
        <v>23110.67</v>
      </c>
    </row>
    <row r="742" spans="1:6" x14ac:dyDescent="0.25">
      <c r="A742" s="245">
        <v>5.9</v>
      </c>
      <c r="B742" s="43" t="s">
        <v>561</v>
      </c>
      <c r="C742" s="223">
        <v>15.86</v>
      </c>
      <c r="D742" s="23" t="s">
        <v>55</v>
      </c>
      <c r="E742" s="33">
        <v>1218.56</v>
      </c>
      <c r="F742" s="33">
        <f t="shared" si="23"/>
        <v>19326.36</v>
      </c>
    </row>
    <row r="743" spans="1:6" x14ac:dyDescent="0.25">
      <c r="A743" s="92">
        <v>5.0999999999999996</v>
      </c>
      <c r="B743" s="51" t="s">
        <v>699</v>
      </c>
      <c r="C743" s="223">
        <v>1</v>
      </c>
      <c r="D743" s="23" t="s">
        <v>30</v>
      </c>
      <c r="E743" s="33">
        <v>2690.21</v>
      </c>
      <c r="F743" s="33">
        <f t="shared" si="23"/>
        <v>2690.21</v>
      </c>
    </row>
    <row r="744" spans="1:6" x14ac:dyDescent="0.25">
      <c r="A744" s="16"/>
      <c r="B744" s="186"/>
      <c r="C744" s="185"/>
      <c r="D744" s="19"/>
      <c r="E744" s="20"/>
      <c r="F744" s="20" t="str">
        <f t="shared" si="23"/>
        <v xml:space="preserve"> </v>
      </c>
    </row>
    <row r="745" spans="1:6" x14ac:dyDescent="0.25">
      <c r="A745" s="187">
        <v>6</v>
      </c>
      <c r="B745" s="184" t="s">
        <v>700</v>
      </c>
      <c r="C745" s="220"/>
      <c r="D745" s="221"/>
      <c r="E745" s="222"/>
      <c r="F745" s="222" t="str">
        <f t="shared" si="23"/>
        <v xml:space="preserve"> </v>
      </c>
    </row>
    <row r="746" spans="1:6" x14ac:dyDescent="0.25">
      <c r="A746" s="194">
        <v>6.1</v>
      </c>
      <c r="B746" s="186" t="s">
        <v>701</v>
      </c>
      <c r="C746" s="185">
        <v>630</v>
      </c>
      <c r="D746" s="19" t="s">
        <v>702</v>
      </c>
      <c r="E746" s="20">
        <v>105.55</v>
      </c>
      <c r="F746" s="20">
        <f t="shared" si="23"/>
        <v>66496.5</v>
      </c>
    </row>
    <row r="747" spans="1:6" x14ac:dyDescent="0.25">
      <c r="A747" s="194">
        <v>6.2</v>
      </c>
      <c r="B747" s="186" t="s">
        <v>703</v>
      </c>
      <c r="C747" s="185">
        <v>127.5</v>
      </c>
      <c r="D747" s="19" t="s">
        <v>702</v>
      </c>
      <c r="E747" s="20">
        <v>105.55</v>
      </c>
      <c r="F747" s="20">
        <f t="shared" si="23"/>
        <v>13457.63</v>
      </c>
    </row>
    <row r="748" spans="1:6" x14ac:dyDescent="0.25">
      <c r="A748" s="194">
        <v>6.3</v>
      </c>
      <c r="B748" s="186" t="s">
        <v>704</v>
      </c>
      <c r="C748" s="185">
        <v>6</v>
      </c>
      <c r="D748" s="19" t="s">
        <v>30</v>
      </c>
      <c r="E748" s="20">
        <v>304.52</v>
      </c>
      <c r="F748" s="20">
        <f t="shared" si="23"/>
        <v>1827.12</v>
      </c>
    </row>
    <row r="749" spans="1:6" x14ac:dyDescent="0.25">
      <c r="A749" s="194">
        <v>6.4</v>
      </c>
      <c r="B749" s="186" t="s">
        <v>705</v>
      </c>
      <c r="C749" s="185">
        <v>8</v>
      </c>
      <c r="D749" s="19" t="s">
        <v>30</v>
      </c>
      <c r="E749" s="20">
        <v>85.55</v>
      </c>
      <c r="F749" s="20">
        <f t="shared" si="23"/>
        <v>684.4</v>
      </c>
    </row>
    <row r="750" spans="1:6" x14ac:dyDescent="0.25">
      <c r="A750" s="194">
        <v>6.5</v>
      </c>
      <c r="B750" s="186" t="s">
        <v>706</v>
      </c>
      <c r="C750" s="185">
        <v>1</v>
      </c>
      <c r="D750" s="19" t="s">
        <v>30</v>
      </c>
      <c r="E750" s="20">
        <v>45000</v>
      </c>
      <c r="F750" s="20">
        <f t="shared" si="23"/>
        <v>45000</v>
      </c>
    </row>
    <row r="751" spans="1:6" x14ac:dyDescent="0.25">
      <c r="A751" s="194">
        <v>6.6</v>
      </c>
      <c r="B751" s="186" t="s">
        <v>707</v>
      </c>
      <c r="C751" s="185">
        <v>1</v>
      </c>
      <c r="D751" s="19" t="s">
        <v>503</v>
      </c>
      <c r="E751" s="20">
        <v>38239.695</v>
      </c>
      <c r="F751" s="20">
        <f t="shared" si="23"/>
        <v>38239.699999999997</v>
      </c>
    </row>
    <row r="752" spans="1:6" x14ac:dyDescent="0.25">
      <c r="A752" s="16"/>
      <c r="B752" s="186"/>
      <c r="C752" s="185"/>
      <c r="D752" s="19"/>
      <c r="E752" s="20"/>
      <c r="F752" s="20" t="str">
        <f t="shared" si="23"/>
        <v xml:space="preserve"> </v>
      </c>
    </row>
    <row r="753" spans="1:6" x14ac:dyDescent="0.25">
      <c r="A753" s="225">
        <v>7</v>
      </c>
      <c r="B753" s="184" t="s">
        <v>708</v>
      </c>
      <c r="C753" s="223"/>
      <c r="D753" s="23"/>
      <c r="E753" s="33"/>
      <c r="F753" s="33" t="str">
        <f t="shared" si="23"/>
        <v xml:space="preserve"> </v>
      </c>
    </row>
    <row r="754" spans="1:6" x14ac:dyDescent="0.25">
      <c r="A754" s="245">
        <v>7.1</v>
      </c>
      <c r="B754" s="51" t="s">
        <v>709</v>
      </c>
      <c r="C754" s="259">
        <v>4</v>
      </c>
      <c r="D754" s="260" t="s">
        <v>30</v>
      </c>
      <c r="E754" s="261">
        <v>1507.07</v>
      </c>
      <c r="F754" s="33">
        <f t="shared" si="23"/>
        <v>6028.28</v>
      </c>
    </row>
    <row r="755" spans="1:6" x14ac:dyDescent="0.25">
      <c r="A755" s="245">
        <v>7.2</v>
      </c>
      <c r="B755" s="43" t="s">
        <v>710</v>
      </c>
      <c r="C755" s="259">
        <v>1</v>
      </c>
      <c r="D755" s="260" t="s">
        <v>30</v>
      </c>
      <c r="E755" s="261">
        <v>1753.93</v>
      </c>
      <c r="F755" s="33">
        <f t="shared" si="23"/>
        <v>1753.93</v>
      </c>
    </row>
    <row r="756" spans="1:6" x14ac:dyDescent="0.25">
      <c r="A756" s="245">
        <v>7.3</v>
      </c>
      <c r="B756" s="43" t="s">
        <v>711</v>
      </c>
      <c r="C756" s="259">
        <v>2</v>
      </c>
      <c r="D756" s="260" t="s">
        <v>30</v>
      </c>
      <c r="E756" s="261">
        <v>1719.46</v>
      </c>
      <c r="F756" s="33">
        <f t="shared" si="23"/>
        <v>3438.92</v>
      </c>
    </row>
    <row r="757" spans="1:6" x14ac:dyDescent="0.25">
      <c r="A757" s="245">
        <v>7.4</v>
      </c>
      <c r="B757" s="43" t="s">
        <v>712</v>
      </c>
      <c r="C757" s="259">
        <v>1</v>
      </c>
      <c r="D757" s="260" t="s">
        <v>30</v>
      </c>
      <c r="E757" s="219">
        <v>5863.3</v>
      </c>
      <c r="F757" s="33">
        <f t="shared" si="23"/>
        <v>5863.3</v>
      </c>
    </row>
    <row r="758" spans="1:6" x14ac:dyDescent="0.25">
      <c r="A758" s="16"/>
      <c r="B758" s="186"/>
      <c r="C758" s="185"/>
      <c r="D758" s="19"/>
      <c r="E758" s="20"/>
      <c r="F758" s="20" t="str">
        <f t="shared" si="23"/>
        <v xml:space="preserve"> </v>
      </c>
    </row>
    <row r="759" spans="1:6" x14ac:dyDescent="0.25">
      <c r="A759" s="187">
        <v>8</v>
      </c>
      <c r="B759" s="184" t="s">
        <v>713</v>
      </c>
      <c r="C759" s="185"/>
      <c r="D759" s="19"/>
      <c r="E759" s="20"/>
      <c r="F759" s="20" t="str">
        <f t="shared" si="23"/>
        <v xml:space="preserve"> </v>
      </c>
    </row>
    <row r="760" spans="1:6" ht="28.5" x14ac:dyDescent="0.25">
      <c r="A760" s="194">
        <v>8.1</v>
      </c>
      <c r="B760" s="43" t="s">
        <v>714</v>
      </c>
      <c r="C760" s="18">
        <v>2</v>
      </c>
      <c r="D760" s="19" t="s">
        <v>30</v>
      </c>
      <c r="E760" s="20">
        <v>197149.68</v>
      </c>
      <c r="F760" s="20">
        <f t="shared" si="23"/>
        <v>394299.36</v>
      </c>
    </row>
    <row r="761" spans="1:6" x14ac:dyDescent="0.25">
      <c r="A761" s="194">
        <v>8.1999999999999993</v>
      </c>
      <c r="B761" s="43" t="s">
        <v>715</v>
      </c>
      <c r="C761" s="18">
        <v>2</v>
      </c>
      <c r="D761" s="19" t="s">
        <v>30</v>
      </c>
      <c r="E761" s="20">
        <v>935364.21</v>
      </c>
      <c r="F761" s="20">
        <f t="shared" si="23"/>
        <v>1870728.42</v>
      </c>
    </row>
    <row r="762" spans="1:6" x14ac:dyDescent="0.25">
      <c r="A762" s="194">
        <v>8.3000000000000007</v>
      </c>
      <c r="B762" s="51" t="s">
        <v>716</v>
      </c>
      <c r="C762" s="18">
        <v>3</v>
      </c>
      <c r="D762" s="19" t="s">
        <v>30</v>
      </c>
      <c r="E762" s="20">
        <v>34663.68</v>
      </c>
      <c r="F762" s="20">
        <f t="shared" si="23"/>
        <v>103991.03999999999</v>
      </c>
    </row>
    <row r="763" spans="1:6" x14ac:dyDescent="0.25">
      <c r="A763" s="194">
        <v>8.4</v>
      </c>
      <c r="B763" s="51" t="s">
        <v>717</v>
      </c>
      <c r="C763" s="18">
        <v>1</v>
      </c>
      <c r="D763" s="19" t="s">
        <v>30</v>
      </c>
      <c r="E763" s="20">
        <v>920.75</v>
      </c>
      <c r="F763" s="20">
        <f t="shared" si="23"/>
        <v>920.75</v>
      </c>
    </row>
    <row r="764" spans="1:6" x14ac:dyDescent="0.25">
      <c r="A764" s="194">
        <v>8.5</v>
      </c>
      <c r="B764" s="51" t="s">
        <v>718</v>
      </c>
      <c r="C764" s="18">
        <v>1</v>
      </c>
      <c r="D764" s="19" t="s">
        <v>30</v>
      </c>
      <c r="E764" s="20">
        <v>3452.83</v>
      </c>
      <c r="F764" s="20">
        <f t="shared" si="23"/>
        <v>3452.83</v>
      </c>
    </row>
    <row r="765" spans="1:6" x14ac:dyDescent="0.25">
      <c r="A765" s="194">
        <v>8.6</v>
      </c>
      <c r="B765" s="51" t="s">
        <v>719</v>
      </c>
      <c r="C765" s="18">
        <v>5</v>
      </c>
      <c r="D765" s="19" t="s">
        <v>30</v>
      </c>
      <c r="E765" s="20">
        <v>22341.83</v>
      </c>
      <c r="F765" s="20">
        <f t="shared" si="23"/>
        <v>111709.15</v>
      </c>
    </row>
    <row r="766" spans="1:6" x14ac:dyDescent="0.25">
      <c r="A766" s="194">
        <v>8.6999999999999993</v>
      </c>
      <c r="B766" s="43" t="s">
        <v>720</v>
      </c>
      <c r="C766" s="18">
        <v>4</v>
      </c>
      <c r="D766" s="19" t="s">
        <v>30</v>
      </c>
      <c r="E766" s="20">
        <v>25131.17</v>
      </c>
      <c r="F766" s="20">
        <f t="shared" si="23"/>
        <v>100524.68</v>
      </c>
    </row>
    <row r="767" spans="1:6" x14ac:dyDescent="0.25">
      <c r="A767" s="194">
        <v>8.8000000000000007</v>
      </c>
      <c r="B767" s="51" t="s">
        <v>721</v>
      </c>
      <c r="C767" s="18">
        <v>1</v>
      </c>
      <c r="D767" s="19" t="s">
        <v>30</v>
      </c>
      <c r="E767" s="20">
        <v>78047.44</v>
      </c>
      <c r="F767" s="20">
        <f t="shared" si="23"/>
        <v>78047.44</v>
      </c>
    </row>
    <row r="768" spans="1:6" x14ac:dyDescent="0.25">
      <c r="A768" s="194">
        <v>8.9</v>
      </c>
      <c r="B768" s="51" t="s">
        <v>722</v>
      </c>
      <c r="C768" s="18">
        <v>1</v>
      </c>
      <c r="D768" s="19" t="s">
        <v>30</v>
      </c>
      <c r="E768" s="20">
        <v>37642.589999999997</v>
      </c>
      <c r="F768" s="20">
        <f t="shared" si="23"/>
        <v>37642.589999999997</v>
      </c>
    </row>
    <row r="769" spans="1:6" ht="28.5" x14ac:dyDescent="0.25">
      <c r="A769" s="16">
        <v>8.1</v>
      </c>
      <c r="B769" s="43" t="s">
        <v>723</v>
      </c>
      <c r="C769" s="18">
        <v>1</v>
      </c>
      <c r="D769" s="19" t="s">
        <v>30</v>
      </c>
      <c r="E769" s="20">
        <v>33309.629999999997</v>
      </c>
      <c r="F769" s="20">
        <f t="shared" si="23"/>
        <v>33309.629999999997</v>
      </c>
    </row>
    <row r="770" spans="1:6" x14ac:dyDescent="0.25">
      <c r="A770" s="16">
        <v>8.11</v>
      </c>
      <c r="B770" s="51" t="s">
        <v>724</v>
      </c>
      <c r="C770" s="18">
        <v>1</v>
      </c>
      <c r="D770" s="19" t="s">
        <v>30</v>
      </c>
      <c r="E770" s="20">
        <v>334044.14</v>
      </c>
      <c r="F770" s="20">
        <f t="shared" si="23"/>
        <v>334044.14</v>
      </c>
    </row>
    <row r="771" spans="1:6" x14ac:dyDescent="0.25">
      <c r="A771" s="16">
        <v>8.1199999999999992</v>
      </c>
      <c r="B771" s="51" t="s">
        <v>725</v>
      </c>
      <c r="C771" s="18">
        <v>8</v>
      </c>
      <c r="D771" s="19" t="s">
        <v>30</v>
      </c>
      <c r="E771" s="20">
        <v>34122.06</v>
      </c>
      <c r="F771" s="20">
        <f t="shared" ref="F771:F782" si="24">IF(C771&gt;0,(ROUND((E771*C771),2))," ")</f>
        <v>272976.48</v>
      </c>
    </row>
    <row r="772" spans="1:6" x14ac:dyDescent="0.25">
      <c r="A772" s="16">
        <v>8.1300000000000008</v>
      </c>
      <c r="B772" s="51" t="s">
        <v>726</v>
      </c>
      <c r="C772" s="18">
        <v>1</v>
      </c>
      <c r="D772" s="19" t="s">
        <v>30</v>
      </c>
      <c r="E772" s="20">
        <v>334164.65100000001</v>
      </c>
      <c r="F772" s="20">
        <f t="shared" si="24"/>
        <v>334164.65000000002</v>
      </c>
    </row>
    <row r="773" spans="1:6" x14ac:dyDescent="0.25">
      <c r="A773" s="16"/>
      <c r="B773" s="269"/>
      <c r="C773" s="18"/>
      <c r="D773" s="19"/>
      <c r="E773" s="20"/>
      <c r="F773" s="20" t="str">
        <f t="shared" si="24"/>
        <v xml:space="preserve"> </v>
      </c>
    </row>
    <row r="774" spans="1:6" x14ac:dyDescent="0.25">
      <c r="A774" s="187">
        <v>9</v>
      </c>
      <c r="B774" s="184" t="s">
        <v>727</v>
      </c>
      <c r="C774" s="257"/>
      <c r="D774" s="221"/>
      <c r="E774" s="222"/>
      <c r="F774" s="20" t="str">
        <f t="shared" si="24"/>
        <v xml:space="preserve"> </v>
      </c>
    </row>
    <row r="775" spans="1:6" x14ac:dyDescent="0.25">
      <c r="A775" s="194">
        <v>9.1</v>
      </c>
      <c r="B775" s="269" t="s">
        <v>627</v>
      </c>
      <c r="C775" s="18">
        <v>37</v>
      </c>
      <c r="D775" s="19" t="s">
        <v>18</v>
      </c>
      <c r="E775" s="20">
        <v>10.53</v>
      </c>
      <c r="F775" s="20">
        <f t="shared" si="24"/>
        <v>389.61</v>
      </c>
    </row>
    <row r="776" spans="1:6" x14ac:dyDescent="0.25">
      <c r="A776" s="194">
        <v>9.1999999999999993</v>
      </c>
      <c r="B776" s="269" t="s">
        <v>728</v>
      </c>
      <c r="C776" s="18">
        <v>14.8</v>
      </c>
      <c r="D776" s="19" t="s">
        <v>347</v>
      </c>
      <c r="E776" s="20">
        <v>443.51</v>
      </c>
      <c r="F776" s="20">
        <f t="shared" si="24"/>
        <v>6563.95</v>
      </c>
    </row>
    <row r="777" spans="1:6" x14ac:dyDescent="0.25">
      <c r="A777" s="194">
        <v>9.3000000000000007</v>
      </c>
      <c r="B777" s="269" t="s">
        <v>729</v>
      </c>
      <c r="C777" s="18">
        <v>1.85</v>
      </c>
      <c r="D777" s="19" t="s">
        <v>730</v>
      </c>
      <c r="E777" s="20">
        <v>979.5</v>
      </c>
      <c r="F777" s="20">
        <f t="shared" si="24"/>
        <v>1812.08</v>
      </c>
    </row>
    <row r="778" spans="1:6" ht="28.5" x14ac:dyDescent="0.25">
      <c r="A778" s="194">
        <v>9.4</v>
      </c>
      <c r="B778" s="240" t="s">
        <v>731</v>
      </c>
      <c r="C778" s="18">
        <v>10.36</v>
      </c>
      <c r="D778" s="19" t="s">
        <v>353</v>
      </c>
      <c r="E778" s="20">
        <v>116.29</v>
      </c>
      <c r="F778" s="20">
        <f t="shared" si="24"/>
        <v>1204.76</v>
      </c>
    </row>
    <row r="779" spans="1:6" ht="28.5" x14ac:dyDescent="0.25">
      <c r="A779" s="194">
        <v>9.5</v>
      </c>
      <c r="B779" s="269" t="s">
        <v>732</v>
      </c>
      <c r="C779" s="18">
        <v>5.33</v>
      </c>
      <c r="D779" s="19" t="s">
        <v>350</v>
      </c>
      <c r="E779" s="20">
        <v>195.86</v>
      </c>
      <c r="F779" s="20">
        <f t="shared" si="24"/>
        <v>1043.93</v>
      </c>
    </row>
    <row r="780" spans="1:6" x14ac:dyDescent="0.25">
      <c r="A780" s="194">
        <v>9.6</v>
      </c>
      <c r="B780" s="269" t="s">
        <v>733</v>
      </c>
      <c r="C780" s="18">
        <v>37</v>
      </c>
      <c r="D780" s="19" t="s">
        <v>18</v>
      </c>
      <c r="E780" s="20">
        <v>128.56</v>
      </c>
      <c r="F780" s="20">
        <f t="shared" si="24"/>
        <v>4756.72</v>
      </c>
    </row>
    <row r="781" spans="1:6" x14ac:dyDescent="0.25">
      <c r="A781" s="194">
        <v>9.6999999999999993</v>
      </c>
      <c r="B781" s="269" t="s">
        <v>734</v>
      </c>
      <c r="C781" s="18">
        <v>7</v>
      </c>
      <c r="D781" s="19" t="s">
        <v>30</v>
      </c>
      <c r="E781" s="20">
        <v>18.8</v>
      </c>
      <c r="F781" s="20">
        <f t="shared" si="24"/>
        <v>131.6</v>
      </c>
    </row>
    <row r="782" spans="1:6" x14ac:dyDescent="0.25">
      <c r="A782" s="194">
        <v>9.8000000000000007</v>
      </c>
      <c r="B782" s="269" t="s">
        <v>735</v>
      </c>
      <c r="C782" s="18">
        <v>1</v>
      </c>
      <c r="D782" s="19" t="s">
        <v>503</v>
      </c>
      <c r="E782" s="20">
        <v>3500</v>
      </c>
      <c r="F782" s="20">
        <f t="shared" si="24"/>
        <v>3500</v>
      </c>
    </row>
    <row r="783" spans="1:6" x14ac:dyDescent="0.25">
      <c r="A783" s="49"/>
      <c r="B783" s="100" t="s">
        <v>736</v>
      </c>
      <c r="C783" s="234"/>
      <c r="D783" s="234"/>
      <c r="E783" s="101"/>
      <c r="F783" s="101">
        <f>SUM(F710:F782)</f>
        <v>4441353.9399999995</v>
      </c>
    </row>
    <row r="784" spans="1:6" x14ac:dyDescent="0.25">
      <c r="A784" s="196"/>
      <c r="B784" s="190"/>
      <c r="C784" s="257"/>
      <c r="D784" s="221"/>
      <c r="E784" s="222"/>
      <c r="F784" s="222"/>
    </row>
    <row r="785" spans="1:6" x14ac:dyDescent="0.25">
      <c r="A785" s="239" t="s">
        <v>737</v>
      </c>
      <c r="B785" s="184" t="s">
        <v>738</v>
      </c>
      <c r="C785" s="270"/>
      <c r="D785" s="271"/>
      <c r="E785" s="102"/>
      <c r="F785" s="102" t="str">
        <f t="shared" ref="F785:F823" si="25">IF(C785&gt;0,(ROUND((E785*C785),2))," ")</f>
        <v xml:space="preserve"> </v>
      </c>
    </row>
    <row r="786" spans="1:6" x14ac:dyDescent="0.25">
      <c r="A786" s="187">
        <v>1</v>
      </c>
      <c r="B786" s="184" t="s">
        <v>36</v>
      </c>
      <c r="C786" s="220"/>
      <c r="D786" s="221"/>
      <c r="E786" s="222"/>
      <c r="F786" s="222" t="str">
        <f t="shared" si="25"/>
        <v xml:space="preserve"> </v>
      </c>
    </row>
    <row r="787" spans="1:6" x14ac:dyDescent="0.25">
      <c r="A787" s="204">
        <v>1.1000000000000001</v>
      </c>
      <c r="B787" s="205" t="s">
        <v>677</v>
      </c>
      <c r="C787" s="247">
        <v>1</v>
      </c>
      <c r="D787" s="207" t="s">
        <v>30</v>
      </c>
      <c r="E787" s="91">
        <v>4500</v>
      </c>
      <c r="F787" s="91">
        <f t="shared" si="25"/>
        <v>4500</v>
      </c>
    </row>
    <row r="788" spans="1:6" x14ac:dyDescent="0.25">
      <c r="A788" s="16"/>
      <c r="B788" s="186"/>
      <c r="C788" s="185"/>
      <c r="D788" s="19"/>
      <c r="E788" s="20"/>
      <c r="F788" s="20" t="str">
        <f t="shared" si="25"/>
        <v xml:space="preserve"> </v>
      </c>
    </row>
    <row r="789" spans="1:6" x14ac:dyDescent="0.25">
      <c r="A789" s="187">
        <v>2</v>
      </c>
      <c r="B789" s="190" t="s">
        <v>739</v>
      </c>
      <c r="C789" s="185"/>
      <c r="D789" s="19"/>
      <c r="E789" s="20"/>
      <c r="F789" s="20" t="str">
        <f t="shared" si="25"/>
        <v xml:space="preserve"> </v>
      </c>
    </row>
    <row r="790" spans="1:6" x14ac:dyDescent="0.25">
      <c r="A790" s="194">
        <v>2.1</v>
      </c>
      <c r="B790" s="240" t="s">
        <v>521</v>
      </c>
      <c r="C790" s="185">
        <v>8.9499999999999993</v>
      </c>
      <c r="D790" s="19" t="s">
        <v>21</v>
      </c>
      <c r="E790" s="20">
        <v>394.23</v>
      </c>
      <c r="F790" s="20">
        <f t="shared" si="25"/>
        <v>3528.36</v>
      </c>
    </row>
    <row r="791" spans="1:6" ht="28.5" x14ac:dyDescent="0.25">
      <c r="A791" s="194">
        <v>2.2000000000000002</v>
      </c>
      <c r="B791" s="240" t="s">
        <v>731</v>
      </c>
      <c r="C791" s="18">
        <v>4.33</v>
      </c>
      <c r="D791" s="19" t="s">
        <v>353</v>
      </c>
      <c r="E791" s="20">
        <v>116.29</v>
      </c>
      <c r="F791" s="20">
        <f t="shared" si="25"/>
        <v>503.54</v>
      </c>
    </row>
    <row r="792" spans="1:6" ht="28.5" x14ac:dyDescent="0.25">
      <c r="A792" s="194">
        <v>2.2999999999999998</v>
      </c>
      <c r="B792" s="240" t="s">
        <v>523</v>
      </c>
      <c r="C792" s="185">
        <v>6</v>
      </c>
      <c r="D792" s="19" t="s">
        <v>350</v>
      </c>
      <c r="E792" s="20">
        <v>195.86</v>
      </c>
      <c r="F792" s="20">
        <f t="shared" si="25"/>
        <v>1175.1600000000001</v>
      </c>
    </row>
    <row r="793" spans="1:6" x14ac:dyDescent="0.25">
      <c r="A793" s="16"/>
      <c r="B793" s="186"/>
      <c r="C793" s="185"/>
      <c r="D793" s="19"/>
      <c r="E793" s="20"/>
      <c r="F793" s="20" t="str">
        <f t="shared" si="25"/>
        <v xml:space="preserve"> </v>
      </c>
    </row>
    <row r="794" spans="1:6" x14ac:dyDescent="0.25">
      <c r="A794" s="187">
        <v>3</v>
      </c>
      <c r="B794" s="184" t="s">
        <v>740</v>
      </c>
      <c r="C794" s="185"/>
      <c r="D794" s="19"/>
      <c r="E794" s="20"/>
      <c r="F794" s="20" t="str">
        <f t="shared" si="25"/>
        <v xml:space="preserve"> </v>
      </c>
    </row>
    <row r="795" spans="1:6" ht="16.5" x14ac:dyDescent="0.25">
      <c r="A795" s="194">
        <v>3.1</v>
      </c>
      <c r="B795" s="186" t="s">
        <v>741</v>
      </c>
      <c r="C795" s="82">
        <v>1.78</v>
      </c>
      <c r="D795" s="19" t="s">
        <v>21</v>
      </c>
      <c r="E795" s="20">
        <v>13342.35</v>
      </c>
      <c r="F795" s="20">
        <f t="shared" si="25"/>
        <v>23749.38</v>
      </c>
    </row>
    <row r="796" spans="1:6" ht="16.5" x14ac:dyDescent="0.25">
      <c r="A796" s="194">
        <v>3.2</v>
      </c>
      <c r="B796" s="186" t="s">
        <v>742</v>
      </c>
      <c r="C796" s="82">
        <v>1.32</v>
      </c>
      <c r="D796" s="19" t="s">
        <v>21</v>
      </c>
      <c r="E796" s="20">
        <v>19998.150000000001</v>
      </c>
      <c r="F796" s="20">
        <f t="shared" si="25"/>
        <v>26397.56</v>
      </c>
    </row>
    <row r="797" spans="1:6" ht="16.5" x14ac:dyDescent="0.25">
      <c r="A797" s="194">
        <v>3.3</v>
      </c>
      <c r="B797" s="186" t="s">
        <v>743</v>
      </c>
      <c r="C797" s="82">
        <v>1.22</v>
      </c>
      <c r="D797" s="19" t="s">
        <v>21</v>
      </c>
      <c r="E797" s="20">
        <v>32753.69</v>
      </c>
      <c r="F797" s="20">
        <f t="shared" si="25"/>
        <v>39959.5</v>
      </c>
    </row>
    <row r="798" spans="1:6" ht="16.5" x14ac:dyDescent="0.25">
      <c r="A798" s="194">
        <v>3.4</v>
      </c>
      <c r="B798" s="186" t="s">
        <v>744</v>
      </c>
      <c r="C798" s="82">
        <v>0.51</v>
      </c>
      <c r="D798" s="19" t="s">
        <v>21</v>
      </c>
      <c r="E798" s="20">
        <v>35658.04</v>
      </c>
      <c r="F798" s="20">
        <f t="shared" si="25"/>
        <v>18185.599999999999</v>
      </c>
    </row>
    <row r="799" spans="1:6" ht="16.5" x14ac:dyDescent="0.25">
      <c r="A799" s="194">
        <v>3.5</v>
      </c>
      <c r="B799" s="186" t="s">
        <v>745</v>
      </c>
      <c r="C799" s="82">
        <v>0.98</v>
      </c>
      <c r="D799" s="19" t="s">
        <v>21</v>
      </c>
      <c r="E799" s="20">
        <v>32774.720000000001</v>
      </c>
      <c r="F799" s="20">
        <f>IF(C799&gt;0,(ROUND((E799*C799),2))," ")</f>
        <v>32119.23</v>
      </c>
    </row>
    <row r="800" spans="1:6" ht="16.5" x14ac:dyDescent="0.25">
      <c r="A800" s="194">
        <v>3.6</v>
      </c>
      <c r="B800" s="186" t="s">
        <v>746</v>
      </c>
      <c r="C800" s="82">
        <v>0.16</v>
      </c>
      <c r="D800" s="19" t="s">
        <v>21</v>
      </c>
      <c r="E800" s="20">
        <v>41039.57</v>
      </c>
      <c r="F800" s="20">
        <f t="shared" si="25"/>
        <v>6566.33</v>
      </c>
    </row>
    <row r="801" spans="1:6" ht="16.5" x14ac:dyDescent="0.25">
      <c r="A801" s="194">
        <v>3.7</v>
      </c>
      <c r="B801" s="186" t="s">
        <v>747</v>
      </c>
      <c r="C801" s="82">
        <v>2.1800000000000002</v>
      </c>
      <c r="D801" s="19" t="s">
        <v>21</v>
      </c>
      <c r="E801" s="20">
        <v>22383.1</v>
      </c>
      <c r="F801" s="20">
        <f t="shared" si="25"/>
        <v>48795.16</v>
      </c>
    </row>
    <row r="802" spans="1:6" x14ac:dyDescent="0.25">
      <c r="A802" s="194">
        <v>3.8</v>
      </c>
      <c r="B802" s="186" t="s">
        <v>748</v>
      </c>
      <c r="C802" s="82">
        <v>1.07</v>
      </c>
      <c r="D802" s="19" t="s">
        <v>21</v>
      </c>
      <c r="E802" s="20">
        <v>12766.29</v>
      </c>
      <c r="F802" s="20">
        <f t="shared" si="25"/>
        <v>13659.93</v>
      </c>
    </row>
    <row r="803" spans="1:6" x14ac:dyDescent="0.25">
      <c r="A803" s="16"/>
      <c r="B803" s="186"/>
      <c r="C803" s="185"/>
      <c r="D803" s="19"/>
      <c r="E803" s="20"/>
      <c r="F803" s="20" t="str">
        <f t="shared" si="25"/>
        <v xml:space="preserve"> </v>
      </c>
    </row>
    <row r="804" spans="1:6" x14ac:dyDescent="0.25">
      <c r="A804" s="187">
        <v>4</v>
      </c>
      <c r="B804" s="184" t="s">
        <v>749</v>
      </c>
      <c r="C804" s="185"/>
      <c r="D804" s="19"/>
      <c r="E804" s="20"/>
      <c r="F804" s="20" t="str">
        <f t="shared" si="25"/>
        <v xml:space="preserve"> </v>
      </c>
    </row>
    <row r="805" spans="1:6" x14ac:dyDescent="0.25">
      <c r="A805" s="194">
        <v>4.0999999999999996</v>
      </c>
      <c r="B805" s="51" t="s">
        <v>750</v>
      </c>
      <c r="C805" s="185">
        <v>5.0599999999999996</v>
      </c>
      <c r="D805" s="19" t="s">
        <v>55</v>
      </c>
      <c r="E805" s="20">
        <v>1738.77</v>
      </c>
      <c r="F805" s="20">
        <f t="shared" si="25"/>
        <v>8798.18</v>
      </c>
    </row>
    <row r="806" spans="1:6" x14ac:dyDescent="0.25">
      <c r="A806" s="194">
        <v>4.2</v>
      </c>
      <c r="B806" s="51" t="s">
        <v>751</v>
      </c>
      <c r="C806" s="185">
        <v>25.13</v>
      </c>
      <c r="D806" s="19" t="s">
        <v>55</v>
      </c>
      <c r="E806" s="20">
        <v>1783.77</v>
      </c>
      <c r="F806" s="20">
        <f t="shared" si="25"/>
        <v>44826.14</v>
      </c>
    </row>
    <row r="807" spans="1:6" x14ac:dyDescent="0.25">
      <c r="A807" s="194">
        <v>4.3</v>
      </c>
      <c r="B807" s="186" t="s">
        <v>752</v>
      </c>
      <c r="C807" s="185">
        <v>5.2</v>
      </c>
      <c r="D807" s="19" t="s">
        <v>55</v>
      </c>
      <c r="E807" s="20">
        <v>1623.66</v>
      </c>
      <c r="F807" s="20">
        <f t="shared" si="25"/>
        <v>8443.0300000000007</v>
      </c>
    </row>
    <row r="808" spans="1:6" x14ac:dyDescent="0.25">
      <c r="A808" s="16"/>
      <c r="B808" s="186"/>
      <c r="C808" s="185"/>
      <c r="D808" s="19"/>
      <c r="E808" s="20"/>
      <c r="F808" s="20" t="str">
        <f t="shared" si="25"/>
        <v xml:space="preserve"> </v>
      </c>
    </row>
    <row r="809" spans="1:6" x14ac:dyDescent="0.25">
      <c r="A809" s="187">
        <v>5</v>
      </c>
      <c r="B809" s="184" t="s">
        <v>157</v>
      </c>
      <c r="C809" s="185"/>
      <c r="D809" s="19"/>
      <c r="E809" s="20"/>
      <c r="F809" s="20" t="str">
        <f t="shared" si="25"/>
        <v xml:space="preserve"> </v>
      </c>
    </row>
    <row r="810" spans="1:6" x14ac:dyDescent="0.25">
      <c r="A810" s="194">
        <v>5.0999999999999996</v>
      </c>
      <c r="B810" s="186" t="s">
        <v>158</v>
      </c>
      <c r="C810" s="185">
        <v>33.71</v>
      </c>
      <c r="D810" s="19" t="s">
        <v>55</v>
      </c>
      <c r="E810" s="20">
        <v>84.65</v>
      </c>
      <c r="F810" s="20">
        <f t="shared" si="25"/>
        <v>2853.55</v>
      </c>
    </row>
    <row r="811" spans="1:6" x14ac:dyDescent="0.25">
      <c r="A811" s="194">
        <v>5.2</v>
      </c>
      <c r="B811" s="186" t="s">
        <v>753</v>
      </c>
      <c r="C811" s="185">
        <v>40.64</v>
      </c>
      <c r="D811" s="19" t="s">
        <v>55</v>
      </c>
      <c r="E811" s="20">
        <v>454.01</v>
      </c>
      <c r="F811" s="20">
        <f t="shared" si="25"/>
        <v>18450.97</v>
      </c>
    </row>
    <row r="812" spans="1:6" x14ac:dyDescent="0.25">
      <c r="A812" s="194">
        <v>5.3</v>
      </c>
      <c r="B812" s="186" t="s">
        <v>160</v>
      </c>
      <c r="C812" s="82">
        <v>34.11</v>
      </c>
      <c r="D812" s="19" t="s">
        <v>55</v>
      </c>
      <c r="E812" s="20">
        <v>494.41</v>
      </c>
      <c r="F812" s="20">
        <f t="shared" si="25"/>
        <v>16864.330000000002</v>
      </c>
    </row>
    <row r="813" spans="1:6" x14ac:dyDescent="0.25">
      <c r="A813" s="194">
        <v>5.4</v>
      </c>
      <c r="B813" s="186" t="s">
        <v>405</v>
      </c>
      <c r="C813" s="185">
        <v>18.09</v>
      </c>
      <c r="D813" s="19" t="s">
        <v>55</v>
      </c>
      <c r="E813" s="20">
        <v>673.06</v>
      </c>
      <c r="F813" s="20">
        <f t="shared" si="25"/>
        <v>12175.66</v>
      </c>
    </row>
    <row r="814" spans="1:6" x14ac:dyDescent="0.25">
      <c r="A814" s="194">
        <v>5.5</v>
      </c>
      <c r="B814" s="43" t="s">
        <v>754</v>
      </c>
      <c r="C814" s="82">
        <v>85.15</v>
      </c>
      <c r="D814" s="19" t="s">
        <v>55</v>
      </c>
      <c r="E814" s="20">
        <v>287.37</v>
      </c>
      <c r="F814" s="20">
        <f t="shared" si="25"/>
        <v>24469.56</v>
      </c>
    </row>
    <row r="815" spans="1:6" x14ac:dyDescent="0.25">
      <c r="A815" s="194">
        <v>5.6</v>
      </c>
      <c r="B815" s="186" t="s">
        <v>755</v>
      </c>
      <c r="C815" s="185">
        <v>14.3</v>
      </c>
      <c r="D815" s="19" t="s">
        <v>55</v>
      </c>
      <c r="E815" s="20">
        <v>1170.93</v>
      </c>
      <c r="F815" s="20">
        <f t="shared" si="25"/>
        <v>16744.3</v>
      </c>
    </row>
    <row r="816" spans="1:6" x14ac:dyDescent="0.25">
      <c r="A816" s="194">
        <v>5.7</v>
      </c>
      <c r="B816" s="43" t="s">
        <v>756</v>
      </c>
      <c r="C816" s="185">
        <v>147.72</v>
      </c>
      <c r="D816" s="19" t="s">
        <v>18</v>
      </c>
      <c r="E816" s="20">
        <v>117.41</v>
      </c>
      <c r="F816" s="20">
        <f t="shared" si="25"/>
        <v>17343.810000000001</v>
      </c>
    </row>
    <row r="817" spans="1:6" x14ac:dyDescent="0.25">
      <c r="A817" s="194">
        <v>5.8</v>
      </c>
      <c r="B817" s="43" t="s">
        <v>698</v>
      </c>
      <c r="C817" s="185">
        <v>15.14</v>
      </c>
      <c r="D817" s="19" t="s">
        <v>18</v>
      </c>
      <c r="E817" s="20">
        <v>158.85</v>
      </c>
      <c r="F817" s="20">
        <f t="shared" si="25"/>
        <v>2404.9899999999998</v>
      </c>
    </row>
    <row r="818" spans="1:6" x14ac:dyDescent="0.25">
      <c r="A818" s="194">
        <v>5.9</v>
      </c>
      <c r="B818" s="186" t="s">
        <v>561</v>
      </c>
      <c r="C818" s="82">
        <v>12.11</v>
      </c>
      <c r="D818" s="19" t="s">
        <v>55</v>
      </c>
      <c r="E818" s="20">
        <v>1218.56</v>
      </c>
      <c r="F818" s="20">
        <f t="shared" si="25"/>
        <v>14756.76</v>
      </c>
    </row>
    <row r="819" spans="1:6" x14ac:dyDescent="0.25">
      <c r="A819" s="16">
        <v>5.0999999999999996</v>
      </c>
      <c r="B819" s="51" t="s">
        <v>757</v>
      </c>
      <c r="C819" s="185">
        <v>1</v>
      </c>
      <c r="D819" s="19" t="s">
        <v>30</v>
      </c>
      <c r="E819" s="20">
        <v>2690.21</v>
      </c>
      <c r="F819" s="20">
        <f t="shared" si="25"/>
        <v>2690.21</v>
      </c>
    </row>
    <row r="820" spans="1:6" x14ac:dyDescent="0.25">
      <c r="A820" s="16"/>
      <c r="B820" s="51"/>
      <c r="C820" s="185"/>
      <c r="D820" s="19"/>
      <c r="E820" s="20"/>
      <c r="F820" s="20" t="str">
        <f t="shared" si="25"/>
        <v xml:space="preserve"> </v>
      </c>
    </row>
    <row r="821" spans="1:6" x14ac:dyDescent="0.25">
      <c r="A821" s="187">
        <v>6</v>
      </c>
      <c r="B821" s="184" t="s">
        <v>70</v>
      </c>
      <c r="C821" s="82"/>
      <c r="D821" s="23"/>
      <c r="E821" s="33"/>
      <c r="F821" s="20" t="str">
        <f t="shared" si="25"/>
        <v xml:space="preserve"> </v>
      </c>
    </row>
    <row r="822" spans="1:6" x14ac:dyDescent="0.25">
      <c r="A822" s="194">
        <v>6.1</v>
      </c>
      <c r="B822" s="51" t="s">
        <v>758</v>
      </c>
      <c r="C822" s="82">
        <v>1</v>
      </c>
      <c r="D822" s="19" t="s">
        <v>30</v>
      </c>
      <c r="E822" s="33">
        <v>16500</v>
      </c>
      <c r="F822" s="20">
        <f t="shared" si="25"/>
        <v>16500</v>
      </c>
    </row>
    <row r="823" spans="1:6" x14ac:dyDescent="0.25">
      <c r="A823" s="194">
        <v>6.2</v>
      </c>
      <c r="B823" s="51" t="s">
        <v>759</v>
      </c>
      <c r="C823" s="82">
        <v>22.6</v>
      </c>
      <c r="D823" s="19" t="s">
        <v>428</v>
      </c>
      <c r="E823" s="33">
        <v>642.33000000000004</v>
      </c>
      <c r="F823" s="20">
        <f t="shared" si="25"/>
        <v>14516.66</v>
      </c>
    </row>
    <row r="824" spans="1:6" x14ac:dyDescent="0.25">
      <c r="A824" s="16"/>
      <c r="B824" s="51"/>
      <c r="C824" s="82"/>
      <c r="D824" s="19"/>
      <c r="E824" s="33"/>
      <c r="F824" s="20"/>
    </row>
    <row r="825" spans="1:6" x14ac:dyDescent="0.25">
      <c r="A825" s="187">
        <v>7</v>
      </c>
      <c r="B825" s="184" t="s">
        <v>612</v>
      </c>
      <c r="C825" s="185"/>
      <c r="D825" s="19"/>
      <c r="E825" s="20"/>
      <c r="F825" s="20" t="str">
        <f>IF(C825&gt;0,(ROUND((E825*C825),2))," ")</f>
        <v xml:space="preserve"> </v>
      </c>
    </row>
    <row r="826" spans="1:6" x14ac:dyDescent="0.25">
      <c r="A826" s="194">
        <v>7.1</v>
      </c>
      <c r="B826" s="186" t="s">
        <v>760</v>
      </c>
      <c r="C826" s="82">
        <v>1</v>
      </c>
      <c r="D826" s="19" t="s">
        <v>30</v>
      </c>
      <c r="E826" s="20">
        <v>5863.3</v>
      </c>
      <c r="F826" s="20">
        <f>IF(C826&gt;0,(ROUND((E826*C826),2))," ")</f>
        <v>5863.3</v>
      </c>
    </row>
    <row r="827" spans="1:6" x14ac:dyDescent="0.25">
      <c r="A827" s="194">
        <v>7.2</v>
      </c>
      <c r="B827" s="186" t="s">
        <v>761</v>
      </c>
      <c r="C827" s="82">
        <v>2</v>
      </c>
      <c r="D827" s="19" t="s">
        <v>30</v>
      </c>
      <c r="E827" s="20">
        <v>1505.42</v>
      </c>
      <c r="F827" s="20">
        <f>IF(C827&gt;0,(ROUND((E827*C827),2))," ")</f>
        <v>3010.84</v>
      </c>
    </row>
    <row r="828" spans="1:6" x14ac:dyDescent="0.25">
      <c r="A828" s="194">
        <v>7.3</v>
      </c>
      <c r="B828" s="186" t="s">
        <v>762</v>
      </c>
      <c r="C828" s="82">
        <v>1</v>
      </c>
      <c r="D828" s="19" t="s">
        <v>30</v>
      </c>
      <c r="E828" s="20">
        <v>1460.56</v>
      </c>
      <c r="F828" s="20">
        <f>IF(C828&gt;0,(ROUND((E828*C828),2))," ")</f>
        <v>1460.56</v>
      </c>
    </row>
    <row r="829" spans="1:6" x14ac:dyDescent="0.25">
      <c r="A829" s="194">
        <v>7.4</v>
      </c>
      <c r="B829" s="186" t="s">
        <v>763</v>
      </c>
      <c r="C829" s="82">
        <v>2</v>
      </c>
      <c r="D829" s="19" t="s">
        <v>30</v>
      </c>
      <c r="E829" s="20">
        <v>1719.46</v>
      </c>
      <c r="F829" s="20">
        <f>IF(C829&gt;0,(ROUND((E829*C829),2))," ")</f>
        <v>3438.92</v>
      </c>
    </row>
    <row r="830" spans="1:6" x14ac:dyDescent="0.25">
      <c r="A830" s="272"/>
      <c r="B830" s="273" t="s">
        <v>764</v>
      </c>
      <c r="C830" s="274"/>
      <c r="D830" s="274"/>
      <c r="E830" s="275"/>
      <c r="F830" s="275">
        <f>SUM(F787:F829)</f>
        <v>454751.51999999996</v>
      </c>
    </row>
    <row r="831" spans="1:6" x14ac:dyDescent="0.25">
      <c r="A831" s="16"/>
      <c r="B831" s="186"/>
      <c r="C831" s="185"/>
      <c r="D831" s="19"/>
      <c r="E831" s="20"/>
      <c r="F831" s="20" t="str">
        <f>IF(C831&gt;0,(ROUND((E831*C831),2))," ")</f>
        <v xml:space="preserve"> </v>
      </c>
    </row>
    <row r="832" spans="1:6" x14ac:dyDescent="0.25">
      <c r="A832" s="239" t="s">
        <v>765</v>
      </c>
      <c r="B832" s="184" t="s">
        <v>766</v>
      </c>
      <c r="C832" s="270"/>
      <c r="D832" s="271"/>
      <c r="E832" s="102"/>
      <c r="F832" s="102" t="str">
        <f>IF(C832&gt;0,(ROUND((E832*C832),2))," ")</f>
        <v xml:space="preserve"> </v>
      </c>
    </row>
    <row r="833" spans="1:6" x14ac:dyDescent="0.25">
      <c r="A833" s="239"/>
      <c r="B833" s="190"/>
      <c r="C833" s="270"/>
      <c r="D833" s="271"/>
      <c r="E833" s="102"/>
      <c r="F833" s="102"/>
    </row>
    <row r="834" spans="1:6" x14ac:dyDescent="0.25">
      <c r="A834" s="187">
        <v>1</v>
      </c>
      <c r="B834" s="184" t="s">
        <v>36</v>
      </c>
      <c r="C834" s="185"/>
      <c r="D834" s="19"/>
      <c r="E834" s="20"/>
      <c r="F834" s="20" t="str">
        <f t="shared" ref="F834:F870" si="26">IF(C834&gt;0,(ROUND((E834*C834),2))," ")</f>
        <v xml:space="preserve"> </v>
      </c>
    </row>
    <row r="835" spans="1:6" x14ac:dyDescent="0.25">
      <c r="A835" s="194">
        <v>1.1000000000000001</v>
      </c>
      <c r="B835" s="186" t="s">
        <v>520</v>
      </c>
      <c r="C835" s="185">
        <v>92.31</v>
      </c>
      <c r="D835" s="19" t="s">
        <v>55</v>
      </c>
      <c r="E835" s="20">
        <v>235.28</v>
      </c>
      <c r="F835" s="20">
        <f t="shared" si="26"/>
        <v>21718.7</v>
      </c>
    </row>
    <row r="836" spans="1:6" x14ac:dyDescent="0.25">
      <c r="A836" s="16"/>
      <c r="B836" s="186"/>
      <c r="C836" s="185"/>
      <c r="D836" s="19"/>
      <c r="E836" s="20"/>
      <c r="F836" s="20" t="str">
        <f t="shared" si="26"/>
        <v xml:space="preserve"> </v>
      </c>
    </row>
    <row r="837" spans="1:6" x14ac:dyDescent="0.25">
      <c r="A837" s="187">
        <v>2</v>
      </c>
      <c r="B837" s="184" t="s">
        <v>310</v>
      </c>
      <c r="C837" s="185"/>
      <c r="D837" s="19"/>
      <c r="E837" s="20"/>
      <c r="F837" s="20" t="str">
        <f t="shared" si="26"/>
        <v xml:space="preserve"> </v>
      </c>
    </row>
    <row r="838" spans="1:6" x14ac:dyDescent="0.25">
      <c r="A838" s="194">
        <v>2.1</v>
      </c>
      <c r="B838" s="195" t="s">
        <v>767</v>
      </c>
      <c r="C838" s="185">
        <v>29.83</v>
      </c>
      <c r="D838" s="19" t="s">
        <v>21</v>
      </c>
      <c r="E838" s="20">
        <v>354.81</v>
      </c>
      <c r="F838" s="20">
        <f t="shared" si="26"/>
        <v>10583.98</v>
      </c>
    </row>
    <row r="839" spans="1:6" ht="28.5" x14ac:dyDescent="0.25">
      <c r="A839" s="194">
        <v>2.2000000000000002</v>
      </c>
      <c r="B839" s="195" t="s">
        <v>731</v>
      </c>
      <c r="C839" s="185">
        <v>28.25</v>
      </c>
      <c r="D839" s="19" t="s">
        <v>353</v>
      </c>
      <c r="E839" s="20">
        <v>116.29</v>
      </c>
      <c r="F839" s="20">
        <f t="shared" si="26"/>
        <v>3285.19</v>
      </c>
    </row>
    <row r="840" spans="1:6" x14ac:dyDescent="0.25">
      <c r="A840" s="194">
        <v>2.2999999999999998</v>
      </c>
      <c r="B840" s="195" t="s">
        <v>768</v>
      </c>
      <c r="C840" s="185">
        <v>11.12</v>
      </c>
      <c r="D840" s="19" t="s">
        <v>350</v>
      </c>
      <c r="E840" s="20">
        <v>195.86</v>
      </c>
      <c r="F840" s="20">
        <f t="shared" si="26"/>
        <v>2177.96</v>
      </c>
    </row>
    <row r="841" spans="1:6" x14ac:dyDescent="0.25">
      <c r="A841" s="16"/>
      <c r="B841" s="186"/>
      <c r="C841" s="185"/>
      <c r="D841" s="19"/>
      <c r="E841" s="20"/>
      <c r="F841" s="20" t="str">
        <f t="shared" si="26"/>
        <v xml:space="preserve"> </v>
      </c>
    </row>
    <row r="842" spans="1:6" ht="17.25" x14ac:dyDescent="0.25">
      <c r="A842" s="187">
        <v>3</v>
      </c>
      <c r="B842" s="184" t="s">
        <v>769</v>
      </c>
      <c r="C842" s="185"/>
      <c r="D842" s="19"/>
      <c r="E842" s="20"/>
      <c r="F842" s="20" t="str">
        <f t="shared" si="26"/>
        <v xml:space="preserve"> </v>
      </c>
    </row>
    <row r="843" spans="1:6" ht="16.5" x14ac:dyDescent="0.25">
      <c r="A843" s="204">
        <v>3.1</v>
      </c>
      <c r="B843" s="205" t="s">
        <v>770</v>
      </c>
      <c r="C843" s="206">
        <v>8.24</v>
      </c>
      <c r="D843" s="207" t="s">
        <v>21</v>
      </c>
      <c r="E843" s="208">
        <v>11051.42</v>
      </c>
      <c r="F843" s="208">
        <f t="shared" si="26"/>
        <v>91063.7</v>
      </c>
    </row>
    <row r="844" spans="1:6" ht="16.5" x14ac:dyDescent="0.25">
      <c r="A844" s="194">
        <v>3.2</v>
      </c>
      <c r="B844" s="186" t="s">
        <v>771</v>
      </c>
      <c r="C844" s="185">
        <v>0.93</v>
      </c>
      <c r="D844" s="19" t="s">
        <v>21</v>
      </c>
      <c r="E844" s="20">
        <v>45544.41</v>
      </c>
      <c r="F844" s="20">
        <f t="shared" si="26"/>
        <v>42356.3</v>
      </c>
    </row>
    <row r="845" spans="1:6" ht="16.5" x14ac:dyDescent="0.25">
      <c r="A845" s="194">
        <v>3.3</v>
      </c>
      <c r="B845" s="186" t="s">
        <v>772</v>
      </c>
      <c r="C845" s="185">
        <v>8.83</v>
      </c>
      <c r="D845" s="19" t="s">
        <v>21</v>
      </c>
      <c r="E845" s="20">
        <v>21822.54</v>
      </c>
      <c r="F845" s="20">
        <f t="shared" si="26"/>
        <v>192693.03</v>
      </c>
    </row>
    <row r="846" spans="1:6" ht="16.5" x14ac:dyDescent="0.25">
      <c r="A846" s="194">
        <v>3.4</v>
      </c>
      <c r="B846" s="186" t="s">
        <v>773</v>
      </c>
      <c r="C846" s="185">
        <v>2</v>
      </c>
      <c r="D846" s="19" t="s">
        <v>30</v>
      </c>
      <c r="E846" s="20">
        <v>394.52</v>
      </c>
      <c r="F846" s="20">
        <f t="shared" si="26"/>
        <v>789.04</v>
      </c>
    </row>
    <row r="847" spans="1:6" x14ac:dyDescent="0.25">
      <c r="A847" s="16"/>
      <c r="B847" s="186"/>
      <c r="C847" s="185"/>
      <c r="D847" s="19"/>
      <c r="E847" s="20"/>
      <c r="F847" s="20" t="str">
        <f t="shared" si="26"/>
        <v xml:space="preserve"> </v>
      </c>
    </row>
    <row r="848" spans="1:6" x14ac:dyDescent="0.25">
      <c r="A848" s="187">
        <v>4</v>
      </c>
      <c r="B848" s="184" t="s">
        <v>774</v>
      </c>
      <c r="C848" s="185"/>
      <c r="D848" s="19"/>
      <c r="E848" s="20"/>
      <c r="F848" s="20" t="str">
        <f t="shared" si="26"/>
        <v xml:space="preserve"> </v>
      </c>
    </row>
    <row r="849" spans="1:6" x14ac:dyDescent="0.25">
      <c r="A849" s="194">
        <v>4.0999999999999996</v>
      </c>
      <c r="B849" s="186" t="s">
        <v>775</v>
      </c>
      <c r="C849" s="185">
        <v>47.35</v>
      </c>
      <c r="D849" s="19" t="s">
        <v>55</v>
      </c>
      <c r="E849" s="20">
        <v>1347.74</v>
      </c>
      <c r="F849" s="20">
        <f t="shared" si="26"/>
        <v>63815.49</v>
      </c>
    </row>
    <row r="850" spans="1:6" x14ac:dyDescent="0.25">
      <c r="A850" s="194">
        <v>4.2</v>
      </c>
      <c r="B850" s="186" t="s">
        <v>776</v>
      </c>
      <c r="C850" s="185">
        <v>136.49</v>
      </c>
      <c r="D850" s="19" t="s">
        <v>55</v>
      </c>
      <c r="E850" s="20">
        <v>1431.1</v>
      </c>
      <c r="F850" s="20">
        <f t="shared" si="26"/>
        <v>195330.84</v>
      </c>
    </row>
    <row r="851" spans="1:6" x14ac:dyDescent="0.25">
      <c r="A851" s="194">
        <v>4.3</v>
      </c>
      <c r="B851" s="186" t="s">
        <v>777</v>
      </c>
      <c r="C851" s="185">
        <v>4.29</v>
      </c>
      <c r="D851" s="19" t="s">
        <v>55</v>
      </c>
      <c r="E851" s="20">
        <v>1642.46</v>
      </c>
      <c r="F851" s="20">
        <f t="shared" si="26"/>
        <v>7046.15</v>
      </c>
    </row>
    <row r="852" spans="1:6" x14ac:dyDescent="0.25">
      <c r="A852" s="16"/>
      <c r="B852" s="186"/>
      <c r="C852" s="185"/>
      <c r="D852" s="19"/>
      <c r="E852" s="20"/>
      <c r="F852" s="20" t="str">
        <f t="shared" si="26"/>
        <v xml:space="preserve"> </v>
      </c>
    </row>
    <row r="853" spans="1:6" x14ac:dyDescent="0.25">
      <c r="A853" s="187">
        <v>5</v>
      </c>
      <c r="B853" s="184" t="s">
        <v>778</v>
      </c>
      <c r="C853" s="185"/>
      <c r="D853" s="19"/>
      <c r="E853" s="20"/>
      <c r="F853" s="20" t="str">
        <f t="shared" si="26"/>
        <v xml:space="preserve"> </v>
      </c>
    </row>
    <row r="854" spans="1:6" x14ac:dyDescent="0.25">
      <c r="A854" s="194">
        <v>5.0999999999999996</v>
      </c>
      <c r="B854" s="186" t="s">
        <v>158</v>
      </c>
      <c r="C854" s="185">
        <v>88.34</v>
      </c>
      <c r="D854" s="19" t="s">
        <v>55</v>
      </c>
      <c r="E854" s="20">
        <v>84.65</v>
      </c>
      <c r="F854" s="20">
        <f t="shared" si="26"/>
        <v>7477.98</v>
      </c>
    </row>
    <row r="855" spans="1:6" x14ac:dyDescent="0.25">
      <c r="A855" s="194">
        <v>5.2</v>
      </c>
      <c r="B855" s="186" t="s">
        <v>779</v>
      </c>
      <c r="C855" s="185">
        <v>369.85</v>
      </c>
      <c r="D855" s="19" t="s">
        <v>55</v>
      </c>
      <c r="E855" s="20">
        <v>474.21</v>
      </c>
      <c r="F855" s="20">
        <f t="shared" si="26"/>
        <v>175386.57</v>
      </c>
    </row>
    <row r="856" spans="1:6" x14ac:dyDescent="0.25">
      <c r="A856" s="194">
        <v>5.3</v>
      </c>
      <c r="B856" s="186" t="s">
        <v>162</v>
      </c>
      <c r="C856" s="185">
        <v>201.45</v>
      </c>
      <c r="D856" s="19" t="s">
        <v>18</v>
      </c>
      <c r="E856" s="20">
        <v>117.41</v>
      </c>
      <c r="F856" s="20">
        <f t="shared" si="26"/>
        <v>23652.240000000002</v>
      </c>
    </row>
    <row r="857" spans="1:6" x14ac:dyDescent="0.25">
      <c r="A857" s="194">
        <v>5.4</v>
      </c>
      <c r="B857" s="186" t="s">
        <v>780</v>
      </c>
      <c r="C857" s="18">
        <v>61.58</v>
      </c>
      <c r="D857" s="19" t="s">
        <v>55</v>
      </c>
      <c r="E857" s="20">
        <v>1170.93</v>
      </c>
      <c r="F857" s="20">
        <f t="shared" si="26"/>
        <v>72105.87</v>
      </c>
    </row>
    <row r="858" spans="1:6" x14ac:dyDescent="0.25">
      <c r="A858" s="194">
        <v>5.5</v>
      </c>
      <c r="B858" s="186" t="s">
        <v>781</v>
      </c>
      <c r="C858" s="185">
        <v>46.2</v>
      </c>
      <c r="D858" s="19" t="s">
        <v>55</v>
      </c>
      <c r="E858" s="20">
        <v>1455.4</v>
      </c>
      <c r="F858" s="20">
        <f t="shared" si="26"/>
        <v>67239.48</v>
      </c>
    </row>
    <row r="859" spans="1:6" x14ac:dyDescent="0.25">
      <c r="A859" s="194">
        <v>5.6</v>
      </c>
      <c r="B859" s="186" t="s">
        <v>697</v>
      </c>
      <c r="C859" s="185">
        <v>86.58</v>
      </c>
      <c r="D859" s="19" t="s">
        <v>55</v>
      </c>
      <c r="E859" s="20">
        <v>673.06</v>
      </c>
      <c r="F859" s="20">
        <f t="shared" si="26"/>
        <v>58273.53</v>
      </c>
    </row>
    <row r="860" spans="1:6" x14ac:dyDescent="0.25">
      <c r="A860" s="194">
        <v>5.7</v>
      </c>
      <c r="B860" s="186" t="s">
        <v>782</v>
      </c>
      <c r="C860" s="185">
        <v>54.95</v>
      </c>
      <c r="D860" s="19" t="s">
        <v>18</v>
      </c>
      <c r="E860" s="20">
        <v>276.77999999999997</v>
      </c>
      <c r="F860" s="20">
        <f t="shared" si="26"/>
        <v>15209.06</v>
      </c>
    </row>
    <row r="861" spans="1:6" x14ac:dyDescent="0.25">
      <c r="A861" s="194">
        <v>5.8</v>
      </c>
      <c r="B861" s="186" t="s">
        <v>783</v>
      </c>
      <c r="C861" s="185">
        <v>38.1</v>
      </c>
      <c r="D861" s="19" t="s">
        <v>55</v>
      </c>
      <c r="E861" s="20">
        <v>1189.2</v>
      </c>
      <c r="F861" s="20">
        <f t="shared" si="26"/>
        <v>45308.52</v>
      </c>
    </row>
    <row r="862" spans="1:6" x14ac:dyDescent="0.25">
      <c r="A862" s="194">
        <v>5.9</v>
      </c>
      <c r="B862" s="186" t="s">
        <v>784</v>
      </c>
      <c r="C862" s="185">
        <v>334.81</v>
      </c>
      <c r="D862" s="19" t="s">
        <v>55</v>
      </c>
      <c r="E862" s="20">
        <v>287.37</v>
      </c>
      <c r="F862" s="20">
        <f t="shared" si="26"/>
        <v>96214.35</v>
      </c>
    </row>
    <row r="863" spans="1:6" x14ac:dyDescent="0.25">
      <c r="A863" s="16">
        <v>5.0999999999999996</v>
      </c>
      <c r="B863" s="241" t="s">
        <v>785</v>
      </c>
      <c r="C863" s="242">
        <v>20.100000000000001</v>
      </c>
      <c r="D863" s="276" t="s">
        <v>18</v>
      </c>
      <c r="E863" s="20">
        <v>158.85</v>
      </c>
      <c r="F863" s="20">
        <f t="shared" si="26"/>
        <v>3192.89</v>
      </c>
    </row>
    <row r="864" spans="1:6" x14ac:dyDescent="0.25">
      <c r="A864" s="16"/>
      <c r="B864" s="186"/>
      <c r="C864" s="185"/>
      <c r="D864" s="19"/>
      <c r="E864" s="20"/>
      <c r="F864" s="20" t="str">
        <f t="shared" si="26"/>
        <v xml:space="preserve"> </v>
      </c>
    </row>
    <row r="865" spans="1:6" x14ac:dyDescent="0.25">
      <c r="A865" s="187">
        <v>6</v>
      </c>
      <c r="B865" s="184" t="s">
        <v>786</v>
      </c>
      <c r="C865" s="185"/>
      <c r="D865" s="19"/>
      <c r="E865" s="20"/>
      <c r="F865" s="20" t="str">
        <f t="shared" si="26"/>
        <v xml:space="preserve"> </v>
      </c>
    </row>
    <row r="866" spans="1:6" x14ac:dyDescent="0.25">
      <c r="A866" s="194">
        <v>6.1</v>
      </c>
      <c r="B866" s="186" t="s">
        <v>563</v>
      </c>
      <c r="C866" s="185">
        <v>6</v>
      </c>
      <c r="D866" s="19" t="s">
        <v>30</v>
      </c>
      <c r="E866" s="20">
        <v>10500</v>
      </c>
      <c r="F866" s="20">
        <f>IF(C866&gt;0,(ROUND((E866*C866),2))," ")</f>
        <v>63000</v>
      </c>
    </row>
    <row r="867" spans="1:6" x14ac:dyDescent="0.25">
      <c r="A867" s="16"/>
      <c r="B867" s="186"/>
      <c r="C867" s="185"/>
      <c r="D867" s="19"/>
      <c r="E867" s="20"/>
      <c r="F867" s="20" t="str">
        <f t="shared" si="26"/>
        <v xml:space="preserve"> </v>
      </c>
    </row>
    <row r="868" spans="1:6" x14ac:dyDescent="0.25">
      <c r="A868" s="187">
        <v>7</v>
      </c>
      <c r="B868" s="184" t="s">
        <v>787</v>
      </c>
      <c r="C868" s="185"/>
      <c r="D868" s="19"/>
      <c r="E868" s="20"/>
      <c r="F868" s="20" t="str">
        <f t="shared" si="26"/>
        <v xml:space="preserve"> </v>
      </c>
    </row>
    <row r="869" spans="1:6" x14ac:dyDescent="0.25">
      <c r="A869" s="194">
        <v>7.1</v>
      </c>
      <c r="B869" s="186" t="s">
        <v>759</v>
      </c>
      <c r="C869" s="185">
        <v>80.48</v>
      </c>
      <c r="D869" s="19" t="s">
        <v>428</v>
      </c>
      <c r="E869" s="20">
        <v>642.33000000000004</v>
      </c>
      <c r="F869" s="20">
        <f>IF(C869&gt;0,(ROUND((E869*C869),2))," ")</f>
        <v>51694.720000000001</v>
      </c>
    </row>
    <row r="870" spans="1:6" x14ac:dyDescent="0.25">
      <c r="A870" s="16"/>
      <c r="B870" s="186"/>
      <c r="C870" s="185"/>
      <c r="D870" s="19"/>
      <c r="E870" s="20"/>
      <c r="F870" s="20" t="str">
        <f t="shared" si="26"/>
        <v xml:space="preserve"> </v>
      </c>
    </row>
    <row r="871" spans="1:6" ht="25.5" x14ac:dyDescent="0.25">
      <c r="A871" s="225">
        <v>8</v>
      </c>
      <c r="B871" s="35" t="s">
        <v>788</v>
      </c>
      <c r="C871" s="82"/>
      <c r="D871" s="23"/>
      <c r="E871" s="33"/>
      <c r="F871" s="33"/>
    </row>
    <row r="872" spans="1:6" x14ac:dyDescent="0.25">
      <c r="A872" s="245">
        <v>8.1</v>
      </c>
      <c r="B872" s="43" t="s">
        <v>789</v>
      </c>
      <c r="C872" s="223">
        <v>1</v>
      </c>
      <c r="D872" s="23" t="s">
        <v>30</v>
      </c>
      <c r="E872" s="33">
        <v>19366.740000000002</v>
      </c>
      <c r="F872" s="20">
        <f>IF(C872&gt;0,(ROUND((E872*C872),2))," ")</f>
        <v>19366.740000000002</v>
      </c>
    </row>
    <row r="873" spans="1:6" x14ac:dyDescent="0.25">
      <c r="A873" s="245">
        <v>8.1999999999999993</v>
      </c>
      <c r="B873" s="43" t="s">
        <v>790</v>
      </c>
      <c r="C873" s="223">
        <v>1</v>
      </c>
      <c r="D873" s="23" t="s">
        <v>30</v>
      </c>
      <c r="E873" s="33">
        <v>6889.6</v>
      </c>
      <c r="F873" s="20">
        <f>IF(C873&gt;0,(ROUND((E873*C873),2))," ")</f>
        <v>6889.6</v>
      </c>
    </row>
    <row r="874" spans="1:6" x14ac:dyDescent="0.25">
      <c r="A874" s="16"/>
      <c r="B874" s="186"/>
      <c r="C874" s="185"/>
      <c r="D874" s="19"/>
      <c r="E874" s="20"/>
      <c r="F874" s="20"/>
    </row>
    <row r="875" spans="1:6" x14ac:dyDescent="0.25">
      <c r="A875" s="187">
        <v>9</v>
      </c>
      <c r="B875" s="184" t="s">
        <v>612</v>
      </c>
      <c r="C875" s="185"/>
      <c r="D875" s="19"/>
      <c r="E875" s="20"/>
      <c r="F875" s="20" t="str">
        <f t="shared" ref="F875:F881" si="27">IF(C875&gt;0,(ROUND((E875*C875),2))," ")</f>
        <v xml:space="preserve"> </v>
      </c>
    </row>
    <row r="876" spans="1:6" x14ac:dyDescent="0.25">
      <c r="A876" s="194">
        <v>9.1</v>
      </c>
      <c r="B876" s="43" t="s">
        <v>791</v>
      </c>
      <c r="C876" s="223">
        <v>4</v>
      </c>
      <c r="D876" s="23" t="s">
        <v>30</v>
      </c>
      <c r="E876" s="33">
        <v>11300.56</v>
      </c>
      <c r="F876" s="33">
        <f t="shared" si="27"/>
        <v>45202.239999999998</v>
      </c>
    </row>
    <row r="877" spans="1:6" x14ac:dyDescent="0.25">
      <c r="A877" s="194">
        <v>9.1999999999999993</v>
      </c>
      <c r="B877" s="186" t="s">
        <v>792</v>
      </c>
      <c r="C877" s="185">
        <v>4</v>
      </c>
      <c r="D877" s="19" t="s">
        <v>30</v>
      </c>
      <c r="E877" s="20">
        <v>1507.07</v>
      </c>
      <c r="F877" s="20">
        <f t="shared" si="27"/>
        <v>6028.28</v>
      </c>
    </row>
    <row r="878" spans="1:6" x14ac:dyDescent="0.25">
      <c r="A878" s="194">
        <v>9.3000000000000007</v>
      </c>
      <c r="B878" s="186" t="s">
        <v>793</v>
      </c>
      <c r="C878" s="185">
        <v>10</v>
      </c>
      <c r="D878" s="19" t="s">
        <v>30</v>
      </c>
      <c r="E878" s="20">
        <v>1719.46</v>
      </c>
      <c r="F878" s="20">
        <f t="shared" si="27"/>
        <v>17194.599999999999</v>
      </c>
    </row>
    <row r="879" spans="1:6" x14ac:dyDescent="0.25">
      <c r="A879" s="194">
        <v>9.4</v>
      </c>
      <c r="B879" s="186" t="s">
        <v>762</v>
      </c>
      <c r="C879" s="185">
        <v>8</v>
      </c>
      <c r="D879" s="19" t="s">
        <v>30</v>
      </c>
      <c r="E879" s="20">
        <v>1460.56</v>
      </c>
      <c r="F879" s="20">
        <f t="shared" si="27"/>
        <v>11684.48</v>
      </c>
    </row>
    <row r="880" spans="1:6" x14ac:dyDescent="0.25">
      <c r="A880" s="194">
        <v>9.5</v>
      </c>
      <c r="B880" s="43" t="s">
        <v>794</v>
      </c>
      <c r="C880" s="223">
        <v>8</v>
      </c>
      <c r="D880" s="23" t="s">
        <v>30</v>
      </c>
      <c r="E880" s="33">
        <v>1753.93</v>
      </c>
      <c r="F880" s="33">
        <f t="shared" si="27"/>
        <v>14031.44</v>
      </c>
    </row>
    <row r="881" spans="1:6" x14ac:dyDescent="0.25">
      <c r="A881" s="194">
        <v>9.6</v>
      </c>
      <c r="B881" s="186" t="s">
        <v>795</v>
      </c>
      <c r="C881" s="185">
        <v>1</v>
      </c>
      <c r="D881" s="19" t="s">
        <v>30</v>
      </c>
      <c r="E881" s="20">
        <v>8856.0400000000009</v>
      </c>
      <c r="F881" s="20">
        <f t="shared" si="27"/>
        <v>8856.0400000000009</v>
      </c>
    </row>
    <row r="882" spans="1:6" x14ac:dyDescent="0.25">
      <c r="A882" s="194"/>
      <c r="B882" s="186"/>
      <c r="C882" s="185"/>
      <c r="D882" s="19"/>
      <c r="E882" s="20"/>
      <c r="F882" s="20"/>
    </row>
    <row r="883" spans="1:6" x14ac:dyDescent="0.25">
      <c r="A883" s="187">
        <v>10</v>
      </c>
      <c r="B883" s="184" t="s">
        <v>796</v>
      </c>
      <c r="C883" s="185"/>
      <c r="D883" s="19"/>
      <c r="E883" s="20"/>
      <c r="F883" s="20" t="str">
        <f t="shared" ref="F883:F894" si="28">IF(C883&gt;0,(ROUND((E883*C883),2))," ")</f>
        <v xml:space="preserve"> </v>
      </c>
    </row>
    <row r="884" spans="1:6" x14ac:dyDescent="0.25">
      <c r="A884" s="194">
        <v>10.1</v>
      </c>
      <c r="B884" s="186" t="s">
        <v>797</v>
      </c>
      <c r="C884" s="185">
        <v>1</v>
      </c>
      <c r="D884" s="19" t="s">
        <v>30</v>
      </c>
      <c r="E884" s="20">
        <v>6500</v>
      </c>
      <c r="F884" s="20">
        <f t="shared" si="28"/>
        <v>6500</v>
      </c>
    </row>
    <row r="885" spans="1:6" x14ac:dyDescent="0.25">
      <c r="A885" s="194">
        <v>10.199999999999999</v>
      </c>
      <c r="B885" s="186" t="s">
        <v>619</v>
      </c>
      <c r="C885" s="185">
        <v>1</v>
      </c>
      <c r="D885" s="19" t="s">
        <v>30</v>
      </c>
      <c r="E885" s="20">
        <v>15168.79</v>
      </c>
      <c r="F885" s="20">
        <f t="shared" si="28"/>
        <v>15168.79</v>
      </c>
    </row>
    <row r="886" spans="1:6" x14ac:dyDescent="0.25">
      <c r="A886" s="194">
        <v>10.3</v>
      </c>
      <c r="B886" s="186" t="s">
        <v>618</v>
      </c>
      <c r="C886" s="185">
        <v>1</v>
      </c>
      <c r="D886" s="19" t="s">
        <v>30</v>
      </c>
      <c r="E886" s="20">
        <v>13552.07</v>
      </c>
      <c r="F886" s="20">
        <f t="shared" si="28"/>
        <v>13552.07</v>
      </c>
    </row>
    <row r="887" spans="1:6" x14ac:dyDescent="0.25">
      <c r="A887" s="194">
        <v>10.4</v>
      </c>
      <c r="B887" s="186" t="s">
        <v>798</v>
      </c>
      <c r="C887" s="185">
        <v>1</v>
      </c>
      <c r="D887" s="19" t="s">
        <v>30</v>
      </c>
      <c r="E887" s="20">
        <v>1250</v>
      </c>
      <c r="F887" s="20">
        <f t="shared" si="28"/>
        <v>1250</v>
      </c>
    </row>
    <row r="888" spans="1:6" x14ac:dyDescent="0.25">
      <c r="A888" s="194">
        <v>10.5</v>
      </c>
      <c r="B888" s="186" t="s">
        <v>799</v>
      </c>
      <c r="C888" s="185">
        <v>1</v>
      </c>
      <c r="D888" s="19" t="s">
        <v>30</v>
      </c>
      <c r="E888" s="20">
        <v>1982.3</v>
      </c>
      <c r="F888" s="20">
        <f t="shared" si="28"/>
        <v>1982.3</v>
      </c>
    </row>
    <row r="889" spans="1:6" x14ac:dyDescent="0.25">
      <c r="A889" s="194">
        <v>10.6</v>
      </c>
      <c r="B889" s="186" t="s">
        <v>800</v>
      </c>
      <c r="C889" s="185">
        <v>1</v>
      </c>
      <c r="D889" s="19" t="s">
        <v>30</v>
      </c>
      <c r="E889" s="20">
        <v>1088.95</v>
      </c>
      <c r="F889" s="20">
        <f t="shared" si="28"/>
        <v>1088.95</v>
      </c>
    </row>
    <row r="890" spans="1:6" x14ac:dyDescent="0.25">
      <c r="A890" s="194">
        <v>10.7</v>
      </c>
      <c r="B890" s="51" t="s">
        <v>801</v>
      </c>
      <c r="C890" s="185">
        <v>3</v>
      </c>
      <c r="D890" s="19" t="s">
        <v>30</v>
      </c>
      <c r="E890" s="20">
        <v>2690.21</v>
      </c>
      <c r="F890" s="20">
        <f t="shared" si="28"/>
        <v>8070.63</v>
      </c>
    </row>
    <row r="891" spans="1:6" x14ac:dyDescent="0.25">
      <c r="A891" s="194">
        <v>10.8</v>
      </c>
      <c r="B891" s="186" t="s">
        <v>802</v>
      </c>
      <c r="C891" s="185">
        <v>1</v>
      </c>
      <c r="D891" s="19" t="s">
        <v>30</v>
      </c>
      <c r="E891" s="20">
        <v>7821.69</v>
      </c>
      <c r="F891" s="20">
        <f t="shared" si="28"/>
        <v>7821.69</v>
      </c>
    </row>
    <row r="892" spans="1:6" x14ac:dyDescent="0.25">
      <c r="A892" s="194">
        <v>10.9</v>
      </c>
      <c r="B892" s="186" t="s">
        <v>624</v>
      </c>
      <c r="C892" s="185">
        <v>3</v>
      </c>
      <c r="D892" s="19" t="s">
        <v>30</v>
      </c>
      <c r="E892" s="20">
        <v>8472.2900000000009</v>
      </c>
      <c r="F892" s="20">
        <f t="shared" si="28"/>
        <v>25416.87</v>
      </c>
    </row>
    <row r="893" spans="1:6" x14ac:dyDescent="0.25">
      <c r="A893" s="16">
        <v>10.1</v>
      </c>
      <c r="B893" s="186" t="s">
        <v>803</v>
      </c>
      <c r="C893" s="185">
        <v>1</v>
      </c>
      <c r="D893" s="19" t="s">
        <v>30</v>
      </c>
      <c r="E893" s="20">
        <v>12694.32</v>
      </c>
      <c r="F893" s="20">
        <f t="shared" si="28"/>
        <v>12694.32</v>
      </c>
    </row>
    <row r="894" spans="1:6" x14ac:dyDescent="0.25">
      <c r="A894" s="16">
        <v>10.11</v>
      </c>
      <c r="B894" s="186" t="s">
        <v>804</v>
      </c>
      <c r="C894" s="185">
        <v>1</v>
      </c>
      <c r="D894" s="19" t="s">
        <v>503</v>
      </c>
      <c r="E894" s="20">
        <v>18500</v>
      </c>
      <c r="F894" s="20">
        <f t="shared" si="28"/>
        <v>18500</v>
      </c>
    </row>
    <row r="895" spans="1:6" x14ac:dyDescent="0.25">
      <c r="A895" s="30">
        <v>10.119999999999999</v>
      </c>
      <c r="B895" s="51" t="s">
        <v>805</v>
      </c>
      <c r="C895" s="82">
        <v>1</v>
      </c>
      <c r="D895" s="23" t="s">
        <v>30</v>
      </c>
      <c r="E895" s="33">
        <v>9500</v>
      </c>
      <c r="F895" s="33">
        <f>ROUND(C895*E895,2)</f>
        <v>9500</v>
      </c>
    </row>
    <row r="896" spans="1:6" x14ac:dyDescent="0.25">
      <c r="A896" s="30"/>
      <c r="B896" s="51"/>
      <c r="C896" s="82"/>
      <c r="D896" s="23"/>
      <c r="E896" s="33"/>
      <c r="F896" s="33"/>
    </row>
    <row r="897" spans="1:6" x14ac:dyDescent="0.25">
      <c r="A897" s="187">
        <v>11</v>
      </c>
      <c r="B897" s="184" t="s">
        <v>806</v>
      </c>
      <c r="C897" s="185"/>
      <c r="D897" s="19"/>
      <c r="E897" s="20"/>
      <c r="F897" s="20" t="str">
        <f t="shared" ref="F897:F936" si="29">IF(C897&gt;0,(ROUND((E897*C897),2))," ")</f>
        <v xml:space="preserve"> </v>
      </c>
    </row>
    <row r="898" spans="1:6" x14ac:dyDescent="0.25">
      <c r="A898" s="204">
        <v>11.1</v>
      </c>
      <c r="B898" s="205" t="s">
        <v>627</v>
      </c>
      <c r="C898" s="206">
        <v>1</v>
      </c>
      <c r="D898" s="207" t="s">
        <v>503</v>
      </c>
      <c r="E898" s="208">
        <v>450</v>
      </c>
      <c r="F898" s="208">
        <f t="shared" si="29"/>
        <v>450</v>
      </c>
    </row>
    <row r="899" spans="1:6" x14ac:dyDescent="0.25">
      <c r="A899" s="196"/>
      <c r="B899" s="253"/>
      <c r="C899" s="185"/>
      <c r="D899" s="19"/>
      <c r="E899" s="20"/>
      <c r="F899" s="20" t="str">
        <f t="shared" si="29"/>
        <v xml:space="preserve"> </v>
      </c>
    </row>
    <row r="900" spans="1:6" ht="29.25" x14ac:dyDescent="0.25">
      <c r="A900" s="189">
        <v>11.2</v>
      </c>
      <c r="B900" s="251" t="s">
        <v>648</v>
      </c>
      <c r="C900" s="185">
        <v>1</v>
      </c>
      <c r="D900" s="19" t="s">
        <v>503</v>
      </c>
      <c r="E900" s="20">
        <v>13953.23</v>
      </c>
      <c r="F900" s="20">
        <f t="shared" si="29"/>
        <v>13953.23</v>
      </c>
    </row>
    <row r="901" spans="1:6" x14ac:dyDescent="0.25">
      <c r="A901" s="196"/>
      <c r="B901" s="253"/>
      <c r="C901" s="185"/>
      <c r="D901" s="19"/>
      <c r="E901" s="20"/>
      <c r="F901" s="20" t="str">
        <f t="shared" si="29"/>
        <v xml:space="preserve"> </v>
      </c>
    </row>
    <row r="902" spans="1:6" x14ac:dyDescent="0.25">
      <c r="A902" s="189">
        <v>11.3</v>
      </c>
      <c r="B902" s="184" t="s">
        <v>807</v>
      </c>
      <c r="C902" s="185"/>
      <c r="D902" s="19"/>
      <c r="E902" s="20"/>
      <c r="F902" s="20" t="str">
        <f t="shared" si="29"/>
        <v xml:space="preserve"> </v>
      </c>
    </row>
    <row r="903" spans="1:6" x14ac:dyDescent="0.25">
      <c r="A903" s="16" t="s">
        <v>491</v>
      </c>
      <c r="B903" s="186" t="s">
        <v>630</v>
      </c>
      <c r="C903" s="185">
        <v>43.34</v>
      </c>
      <c r="D903" s="19" t="s">
        <v>18</v>
      </c>
      <c r="E903" s="20">
        <v>156.36000000000001</v>
      </c>
      <c r="F903" s="20">
        <f t="shared" si="29"/>
        <v>6776.64</v>
      </c>
    </row>
    <row r="904" spans="1:6" x14ac:dyDescent="0.25">
      <c r="A904" s="196"/>
      <c r="B904" s="253"/>
      <c r="C904" s="185"/>
      <c r="D904" s="19"/>
      <c r="E904" s="20"/>
      <c r="F904" s="20" t="str">
        <f t="shared" si="29"/>
        <v xml:space="preserve"> </v>
      </c>
    </row>
    <row r="905" spans="1:6" x14ac:dyDescent="0.25">
      <c r="A905" s="189">
        <v>11.4</v>
      </c>
      <c r="B905" s="184" t="s">
        <v>631</v>
      </c>
      <c r="C905" s="185"/>
      <c r="D905" s="19"/>
      <c r="E905" s="20"/>
      <c r="F905" s="20" t="str">
        <f t="shared" si="29"/>
        <v xml:space="preserve"> </v>
      </c>
    </row>
    <row r="906" spans="1:6" x14ac:dyDescent="0.25">
      <c r="A906" s="16" t="s">
        <v>808</v>
      </c>
      <c r="B906" s="186" t="s">
        <v>809</v>
      </c>
      <c r="C906" s="185">
        <v>42.08</v>
      </c>
      <c r="D906" s="19" t="s">
        <v>18</v>
      </c>
      <c r="E906" s="20">
        <v>15.71</v>
      </c>
      <c r="F906" s="20">
        <f t="shared" si="29"/>
        <v>661.08</v>
      </c>
    </row>
    <row r="907" spans="1:6" x14ac:dyDescent="0.25">
      <c r="A907" s="196"/>
      <c r="B907" s="190"/>
      <c r="C907" s="185"/>
      <c r="D907" s="19"/>
      <c r="E907" s="20"/>
      <c r="F907" s="20" t="str">
        <f t="shared" si="29"/>
        <v xml:space="preserve"> </v>
      </c>
    </row>
    <row r="908" spans="1:6" x14ac:dyDescent="0.25">
      <c r="A908" s="189">
        <v>11.5</v>
      </c>
      <c r="B908" s="184" t="s">
        <v>634</v>
      </c>
      <c r="C908" s="185"/>
      <c r="D908" s="19"/>
      <c r="E908" s="20"/>
      <c r="F908" s="20" t="str">
        <f t="shared" si="29"/>
        <v xml:space="preserve"> </v>
      </c>
    </row>
    <row r="909" spans="1:6" x14ac:dyDescent="0.25">
      <c r="A909" s="16" t="s">
        <v>810</v>
      </c>
      <c r="B909" s="186" t="s">
        <v>636</v>
      </c>
      <c r="C909" s="185">
        <v>8</v>
      </c>
      <c r="D909" s="19" t="s">
        <v>30</v>
      </c>
      <c r="E909" s="20">
        <v>31.44</v>
      </c>
      <c r="F909" s="20">
        <f t="shared" si="29"/>
        <v>251.52</v>
      </c>
    </row>
    <row r="910" spans="1:6" x14ac:dyDescent="0.25">
      <c r="A910" s="16" t="s">
        <v>811</v>
      </c>
      <c r="B910" s="186" t="s">
        <v>812</v>
      </c>
      <c r="C910" s="185">
        <v>2</v>
      </c>
      <c r="D910" s="19" t="s">
        <v>30</v>
      </c>
      <c r="E910" s="20">
        <v>75</v>
      </c>
      <c r="F910" s="20">
        <f t="shared" si="29"/>
        <v>150</v>
      </c>
    </row>
    <row r="911" spans="1:6" x14ac:dyDescent="0.25">
      <c r="A911" s="16" t="s">
        <v>813</v>
      </c>
      <c r="B911" s="186" t="s">
        <v>814</v>
      </c>
      <c r="C911" s="185">
        <v>3</v>
      </c>
      <c r="D911" s="19" t="s">
        <v>30</v>
      </c>
      <c r="E911" s="20">
        <v>37.74</v>
      </c>
      <c r="F911" s="20">
        <f t="shared" si="29"/>
        <v>113.22</v>
      </c>
    </row>
    <row r="912" spans="1:6" x14ac:dyDescent="0.25">
      <c r="A912" s="16" t="s">
        <v>815</v>
      </c>
      <c r="B912" s="186" t="s">
        <v>644</v>
      </c>
      <c r="C912" s="185">
        <v>1</v>
      </c>
      <c r="D912" s="19" t="s">
        <v>503</v>
      </c>
      <c r="E912" s="20">
        <v>2800</v>
      </c>
      <c r="F912" s="20">
        <f t="shared" si="29"/>
        <v>2800</v>
      </c>
    </row>
    <row r="913" spans="1:6" x14ac:dyDescent="0.25">
      <c r="A913" s="196"/>
      <c r="B913" s="190"/>
      <c r="C913" s="185"/>
      <c r="D913" s="19"/>
      <c r="E913" s="20"/>
      <c r="F913" s="20" t="str">
        <f t="shared" si="29"/>
        <v xml:space="preserve"> </v>
      </c>
    </row>
    <row r="914" spans="1:6" x14ac:dyDescent="0.25">
      <c r="A914" s="189">
        <v>11.6</v>
      </c>
      <c r="B914" s="184" t="s">
        <v>645</v>
      </c>
      <c r="C914" s="185"/>
      <c r="D914" s="19"/>
      <c r="E914" s="20"/>
      <c r="F914" s="20" t="str">
        <f t="shared" si="29"/>
        <v xml:space="preserve"> </v>
      </c>
    </row>
    <row r="915" spans="1:6" x14ac:dyDescent="0.25">
      <c r="A915" s="16" t="s">
        <v>816</v>
      </c>
      <c r="B915" s="197" t="s">
        <v>627</v>
      </c>
      <c r="C915" s="185">
        <v>22.68</v>
      </c>
      <c r="D915" s="19" t="s">
        <v>18</v>
      </c>
      <c r="E915" s="20">
        <v>10.53</v>
      </c>
      <c r="F915" s="20">
        <f t="shared" si="29"/>
        <v>238.82</v>
      </c>
    </row>
    <row r="916" spans="1:6" x14ac:dyDescent="0.25">
      <c r="A916" s="196"/>
      <c r="B916" s="190"/>
      <c r="C916" s="185"/>
      <c r="D916" s="19"/>
      <c r="E916" s="20"/>
      <c r="F916" s="20" t="str">
        <f t="shared" si="29"/>
        <v xml:space="preserve"> </v>
      </c>
    </row>
    <row r="917" spans="1:6" ht="29.25" x14ac:dyDescent="0.25">
      <c r="A917" s="196" t="s">
        <v>817</v>
      </c>
      <c r="B917" s="251" t="s">
        <v>648</v>
      </c>
      <c r="C917" s="185">
        <v>1</v>
      </c>
      <c r="D917" s="19" t="s">
        <v>503</v>
      </c>
      <c r="E917" s="20">
        <v>9190.9699999999993</v>
      </c>
      <c r="F917" s="20">
        <f t="shared" si="29"/>
        <v>9190.9699999999993</v>
      </c>
    </row>
    <row r="918" spans="1:6" x14ac:dyDescent="0.25">
      <c r="A918" s="196"/>
      <c r="B918" s="253"/>
      <c r="C918" s="185"/>
      <c r="D918" s="19"/>
      <c r="E918" s="20"/>
      <c r="F918" s="20" t="str">
        <f t="shared" si="29"/>
        <v xml:space="preserve"> </v>
      </c>
    </row>
    <row r="919" spans="1:6" x14ac:dyDescent="0.25">
      <c r="A919" s="196" t="s">
        <v>818</v>
      </c>
      <c r="B919" s="184" t="s">
        <v>629</v>
      </c>
      <c r="C919" s="185"/>
      <c r="D919" s="19"/>
      <c r="E919" s="20"/>
      <c r="F919" s="20" t="str">
        <f t="shared" si="29"/>
        <v xml:space="preserve"> </v>
      </c>
    </row>
    <row r="920" spans="1:6" x14ac:dyDescent="0.25">
      <c r="A920" s="16" t="s">
        <v>819</v>
      </c>
      <c r="B920" s="197" t="s">
        <v>820</v>
      </c>
      <c r="C920" s="185">
        <v>7.62</v>
      </c>
      <c r="D920" s="19" t="s">
        <v>18</v>
      </c>
      <c r="E920" s="20">
        <v>253.42</v>
      </c>
      <c r="F920" s="20">
        <f t="shared" si="29"/>
        <v>1931.06</v>
      </c>
    </row>
    <row r="921" spans="1:6" x14ac:dyDescent="0.25">
      <c r="A921" s="16" t="s">
        <v>821</v>
      </c>
      <c r="B921" s="197" t="s">
        <v>822</v>
      </c>
      <c r="C921" s="185">
        <v>1.8</v>
      </c>
      <c r="D921" s="19" t="s">
        <v>18</v>
      </c>
      <c r="E921" s="20">
        <v>340.83</v>
      </c>
      <c r="F921" s="20">
        <f t="shared" si="29"/>
        <v>613.49</v>
      </c>
    </row>
    <row r="922" spans="1:6" x14ac:dyDescent="0.25">
      <c r="A922" s="16" t="s">
        <v>823</v>
      </c>
      <c r="B922" s="197" t="s">
        <v>824</v>
      </c>
      <c r="C922" s="185">
        <v>14.07</v>
      </c>
      <c r="D922" s="19" t="s">
        <v>18</v>
      </c>
      <c r="E922" s="20">
        <v>457.49</v>
      </c>
      <c r="F922" s="20">
        <f t="shared" si="29"/>
        <v>6436.88</v>
      </c>
    </row>
    <row r="923" spans="1:6" x14ac:dyDescent="0.25">
      <c r="A923" s="196"/>
      <c r="B923" s="253"/>
      <c r="C923" s="185"/>
      <c r="D923" s="19"/>
      <c r="E923" s="20"/>
      <c r="F923" s="20" t="str">
        <f t="shared" si="29"/>
        <v xml:space="preserve"> </v>
      </c>
    </row>
    <row r="924" spans="1:6" x14ac:dyDescent="0.25">
      <c r="A924" s="196" t="s">
        <v>825</v>
      </c>
      <c r="B924" s="184" t="s">
        <v>631</v>
      </c>
      <c r="C924" s="185"/>
      <c r="D924" s="19"/>
      <c r="E924" s="20"/>
      <c r="F924" s="20" t="str">
        <f t="shared" si="29"/>
        <v xml:space="preserve"> </v>
      </c>
    </row>
    <row r="925" spans="1:6" x14ac:dyDescent="0.25">
      <c r="A925" s="16" t="s">
        <v>826</v>
      </c>
      <c r="B925" s="197" t="s">
        <v>827</v>
      </c>
      <c r="C925" s="185">
        <v>7.4</v>
      </c>
      <c r="D925" s="19" t="s">
        <v>18</v>
      </c>
      <c r="E925" s="20">
        <v>19.64</v>
      </c>
      <c r="F925" s="20">
        <f t="shared" si="29"/>
        <v>145.34</v>
      </c>
    </row>
    <row r="926" spans="1:6" x14ac:dyDescent="0.25">
      <c r="A926" s="16" t="s">
        <v>828</v>
      </c>
      <c r="B926" s="197" t="s">
        <v>829</v>
      </c>
      <c r="C926" s="185">
        <v>1.75</v>
      </c>
      <c r="D926" s="19" t="s">
        <v>18</v>
      </c>
      <c r="E926" s="20">
        <v>19.64</v>
      </c>
      <c r="F926" s="20">
        <f t="shared" si="29"/>
        <v>34.369999999999997</v>
      </c>
    </row>
    <row r="927" spans="1:6" x14ac:dyDescent="0.25">
      <c r="A927" s="16" t="s">
        <v>830</v>
      </c>
      <c r="B927" s="197" t="s">
        <v>831</v>
      </c>
      <c r="C927" s="185">
        <v>13.53</v>
      </c>
      <c r="D927" s="19" t="s">
        <v>18</v>
      </c>
      <c r="E927" s="20">
        <v>32.270000000000003</v>
      </c>
      <c r="F927" s="20">
        <f t="shared" si="29"/>
        <v>436.61</v>
      </c>
    </row>
    <row r="928" spans="1:6" x14ac:dyDescent="0.25">
      <c r="A928" s="196"/>
      <c r="B928" s="253"/>
      <c r="C928" s="185"/>
      <c r="D928" s="19"/>
      <c r="E928" s="20"/>
      <c r="F928" s="20" t="str">
        <f t="shared" si="29"/>
        <v xml:space="preserve"> </v>
      </c>
    </row>
    <row r="929" spans="1:6" x14ac:dyDescent="0.25">
      <c r="A929" s="196" t="s">
        <v>832</v>
      </c>
      <c r="B929" s="184" t="s">
        <v>658</v>
      </c>
      <c r="C929" s="185"/>
      <c r="D929" s="19"/>
      <c r="E929" s="20"/>
      <c r="F929" s="20" t="str">
        <f t="shared" si="29"/>
        <v xml:space="preserve"> </v>
      </c>
    </row>
    <row r="930" spans="1:6" x14ac:dyDescent="0.25">
      <c r="A930" s="16" t="s">
        <v>833</v>
      </c>
      <c r="B930" s="197" t="s">
        <v>834</v>
      </c>
      <c r="C930" s="185">
        <v>1</v>
      </c>
      <c r="D930" s="19" t="s">
        <v>30</v>
      </c>
      <c r="E930" s="20">
        <v>23.39</v>
      </c>
      <c r="F930" s="20">
        <f t="shared" si="29"/>
        <v>23.39</v>
      </c>
    </row>
    <row r="931" spans="1:6" x14ac:dyDescent="0.25">
      <c r="A931" s="16" t="s">
        <v>835</v>
      </c>
      <c r="B931" s="197" t="s">
        <v>836</v>
      </c>
      <c r="C931" s="185">
        <v>2</v>
      </c>
      <c r="D931" s="19" t="s">
        <v>30</v>
      </c>
      <c r="E931" s="20">
        <v>46.55</v>
      </c>
      <c r="F931" s="20">
        <f t="shared" si="29"/>
        <v>93.1</v>
      </c>
    </row>
    <row r="932" spans="1:6" x14ac:dyDescent="0.25">
      <c r="A932" s="16" t="s">
        <v>837</v>
      </c>
      <c r="B932" s="197" t="s">
        <v>838</v>
      </c>
      <c r="C932" s="185">
        <v>1</v>
      </c>
      <c r="D932" s="19" t="s">
        <v>30</v>
      </c>
      <c r="E932" s="20">
        <v>210.04</v>
      </c>
      <c r="F932" s="20">
        <f t="shared" si="29"/>
        <v>210.04</v>
      </c>
    </row>
    <row r="933" spans="1:6" x14ac:dyDescent="0.25">
      <c r="A933" s="16" t="s">
        <v>839</v>
      </c>
      <c r="B933" s="197" t="s">
        <v>840</v>
      </c>
      <c r="C933" s="185">
        <v>2</v>
      </c>
      <c r="D933" s="19" t="s">
        <v>30</v>
      </c>
      <c r="E933" s="20">
        <v>258.94</v>
      </c>
      <c r="F933" s="20">
        <f t="shared" si="29"/>
        <v>517.88</v>
      </c>
    </row>
    <row r="934" spans="1:6" x14ac:dyDescent="0.25">
      <c r="A934" s="16" t="s">
        <v>841</v>
      </c>
      <c r="B934" s="197" t="s">
        <v>842</v>
      </c>
      <c r="C934" s="185">
        <v>1</v>
      </c>
      <c r="D934" s="19" t="s">
        <v>503</v>
      </c>
      <c r="E934" s="20">
        <v>2400</v>
      </c>
      <c r="F934" s="20">
        <f t="shared" si="29"/>
        <v>2400</v>
      </c>
    </row>
    <row r="935" spans="1:6" x14ac:dyDescent="0.25">
      <c r="A935" s="16"/>
      <c r="B935" s="197"/>
      <c r="C935" s="185"/>
      <c r="D935" s="19"/>
      <c r="E935" s="20"/>
      <c r="F935" s="20"/>
    </row>
    <row r="936" spans="1:6" x14ac:dyDescent="0.25">
      <c r="A936" s="189">
        <v>11.7</v>
      </c>
      <c r="B936" s="51" t="s">
        <v>843</v>
      </c>
      <c r="C936" s="185">
        <v>3</v>
      </c>
      <c r="D936" s="19" t="s">
        <v>30</v>
      </c>
      <c r="E936" s="20">
        <v>8472.2900000000009</v>
      </c>
      <c r="F936" s="20">
        <f t="shared" si="29"/>
        <v>25416.87</v>
      </c>
    </row>
    <row r="937" spans="1:6" x14ac:dyDescent="0.25">
      <c r="A937" s="196"/>
      <c r="B937" s="190"/>
      <c r="C937" s="257"/>
      <c r="D937" s="221"/>
      <c r="E937" s="222"/>
      <c r="F937" s="222"/>
    </row>
    <row r="938" spans="1:6" x14ac:dyDescent="0.25">
      <c r="A938" s="225">
        <v>12</v>
      </c>
      <c r="B938" s="184" t="s">
        <v>844</v>
      </c>
      <c r="C938" s="223"/>
      <c r="D938" s="23"/>
      <c r="E938" s="33"/>
      <c r="F938" s="33" t="str">
        <f t="shared" ref="F938:F967" si="30">IF(C938&gt;0,(ROUND((E938*C938),2))," ")</f>
        <v xml:space="preserve"> </v>
      </c>
    </row>
    <row r="939" spans="1:6" x14ac:dyDescent="0.25">
      <c r="A939" s="194">
        <v>12.1</v>
      </c>
      <c r="B939" s="186" t="s">
        <v>677</v>
      </c>
      <c r="C939" s="185">
        <v>12.24</v>
      </c>
      <c r="D939" s="19" t="s">
        <v>55</v>
      </c>
      <c r="E939" s="20">
        <v>235.28</v>
      </c>
      <c r="F939" s="20">
        <f>IF(C939&gt;0,(ROUND((E939*C939),2))," ")</f>
        <v>2879.83</v>
      </c>
    </row>
    <row r="940" spans="1:6" x14ac:dyDescent="0.25">
      <c r="A940" s="16"/>
      <c r="B940" s="186"/>
      <c r="C940" s="185"/>
      <c r="D940" s="19"/>
      <c r="E940" s="20"/>
      <c r="F940" s="20" t="str">
        <f t="shared" si="30"/>
        <v xml:space="preserve"> </v>
      </c>
    </row>
    <row r="941" spans="1:6" x14ac:dyDescent="0.25">
      <c r="A941" s="189">
        <v>12.2</v>
      </c>
      <c r="B941" s="184" t="s">
        <v>310</v>
      </c>
      <c r="C941" s="185"/>
      <c r="D941" s="19"/>
      <c r="E941" s="20"/>
      <c r="F941" s="20" t="str">
        <f t="shared" si="30"/>
        <v xml:space="preserve"> </v>
      </c>
    </row>
    <row r="942" spans="1:6" x14ac:dyDescent="0.25">
      <c r="A942" s="16" t="s">
        <v>845</v>
      </c>
      <c r="B942" s="195" t="s">
        <v>767</v>
      </c>
      <c r="C942" s="185">
        <v>27.3</v>
      </c>
      <c r="D942" s="19" t="s">
        <v>21</v>
      </c>
      <c r="E942" s="20">
        <v>354.81</v>
      </c>
      <c r="F942" s="20">
        <f t="shared" si="30"/>
        <v>9686.31</v>
      </c>
    </row>
    <row r="943" spans="1:6" ht="28.5" x14ac:dyDescent="0.25">
      <c r="A943" s="16" t="s">
        <v>846</v>
      </c>
      <c r="B943" s="195" t="s">
        <v>731</v>
      </c>
      <c r="C943" s="185">
        <v>7.96</v>
      </c>
      <c r="D943" s="19" t="s">
        <v>353</v>
      </c>
      <c r="E943" s="20">
        <v>116.29</v>
      </c>
      <c r="F943" s="20">
        <f t="shared" si="30"/>
        <v>925.67</v>
      </c>
    </row>
    <row r="944" spans="1:6" ht="28.5" x14ac:dyDescent="0.25">
      <c r="A944" s="16" t="s">
        <v>847</v>
      </c>
      <c r="B944" s="195" t="s">
        <v>523</v>
      </c>
      <c r="C944" s="185">
        <v>19.34</v>
      </c>
      <c r="D944" s="19" t="s">
        <v>350</v>
      </c>
      <c r="E944" s="20">
        <v>195.86</v>
      </c>
      <c r="F944" s="20">
        <f t="shared" si="30"/>
        <v>3787.93</v>
      </c>
    </row>
    <row r="945" spans="1:6" x14ac:dyDescent="0.25">
      <c r="A945" s="16"/>
      <c r="B945" s="195"/>
      <c r="C945" s="185"/>
      <c r="D945" s="19"/>
      <c r="E945" s="20"/>
      <c r="F945" s="20" t="str">
        <f t="shared" si="30"/>
        <v xml:space="preserve"> </v>
      </c>
    </row>
    <row r="946" spans="1:6" x14ac:dyDescent="0.25">
      <c r="A946" s="189">
        <v>12.3</v>
      </c>
      <c r="B946" s="184" t="s">
        <v>848</v>
      </c>
      <c r="C946" s="185"/>
      <c r="D946" s="19"/>
      <c r="E946" s="20"/>
      <c r="F946" s="20" t="str">
        <f t="shared" si="30"/>
        <v xml:space="preserve"> </v>
      </c>
    </row>
    <row r="947" spans="1:6" x14ac:dyDescent="0.25">
      <c r="A947" s="16" t="s">
        <v>849</v>
      </c>
      <c r="B947" s="51" t="s">
        <v>850</v>
      </c>
      <c r="C947" s="185">
        <v>1.1499999999999999</v>
      </c>
      <c r="D947" s="19" t="s">
        <v>21</v>
      </c>
      <c r="E947" s="20">
        <v>13342.35</v>
      </c>
      <c r="F947" s="20">
        <f t="shared" si="30"/>
        <v>15343.7</v>
      </c>
    </row>
    <row r="948" spans="1:6" x14ac:dyDescent="0.25">
      <c r="A948" s="16" t="s">
        <v>851</v>
      </c>
      <c r="B948" s="29" t="s">
        <v>852</v>
      </c>
      <c r="C948" s="185">
        <v>0.51</v>
      </c>
      <c r="D948" s="19" t="s">
        <v>21</v>
      </c>
      <c r="E948" s="20">
        <v>28216.080000000002</v>
      </c>
      <c r="F948" s="20">
        <f t="shared" si="30"/>
        <v>14390.2</v>
      </c>
    </row>
    <row r="949" spans="1:6" x14ac:dyDescent="0.25">
      <c r="A949" s="16" t="s">
        <v>853</v>
      </c>
      <c r="B949" s="51" t="s">
        <v>854</v>
      </c>
      <c r="C949" s="185">
        <v>0.41</v>
      </c>
      <c r="D949" s="19" t="s">
        <v>21</v>
      </c>
      <c r="E949" s="20">
        <v>23317.77</v>
      </c>
      <c r="F949" s="20">
        <f t="shared" si="30"/>
        <v>9560.2900000000009</v>
      </c>
    </row>
    <row r="950" spans="1:6" x14ac:dyDescent="0.25">
      <c r="A950" s="16"/>
      <c r="B950" s="195"/>
      <c r="C950" s="185"/>
      <c r="D950" s="19"/>
      <c r="E950" s="20"/>
      <c r="F950" s="20" t="str">
        <f t="shared" si="30"/>
        <v xml:space="preserve"> </v>
      </c>
    </row>
    <row r="951" spans="1:6" x14ac:dyDescent="0.25">
      <c r="A951" s="189">
        <v>12.4</v>
      </c>
      <c r="B951" s="184" t="s">
        <v>855</v>
      </c>
      <c r="C951" s="185"/>
      <c r="D951" s="19"/>
      <c r="E951" s="20"/>
      <c r="F951" s="20" t="str">
        <f t="shared" si="30"/>
        <v xml:space="preserve"> </v>
      </c>
    </row>
    <row r="952" spans="1:6" x14ac:dyDescent="0.25">
      <c r="A952" s="252" t="s">
        <v>856</v>
      </c>
      <c r="B952" s="277" t="s">
        <v>857</v>
      </c>
      <c r="C952" s="206">
        <v>43.75</v>
      </c>
      <c r="D952" s="207" t="s">
        <v>55</v>
      </c>
      <c r="E952" s="208">
        <v>1738.77</v>
      </c>
      <c r="F952" s="208">
        <f>IF(C952&gt;0,(ROUND((E952*C952),2))," ")</f>
        <v>76071.19</v>
      </c>
    </row>
    <row r="953" spans="1:6" x14ac:dyDescent="0.25">
      <c r="A953" s="16"/>
      <c r="B953" s="195"/>
      <c r="C953" s="185"/>
      <c r="D953" s="19"/>
      <c r="E953" s="20"/>
      <c r="F953" s="20" t="str">
        <f t="shared" si="30"/>
        <v xml:space="preserve"> </v>
      </c>
    </row>
    <row r="954" spans="1:6" x14ac:dyDescent="0.25">
      <c r="A954" s="189">
        <v>12.5</v>
      </c>
      <c r="B954" s="184" t="s">
        <v>364</v>
      </c>
      <c r="C954" s="185"/>
      <c r="D954" s="19"/>
      <c r="E954" s="20"/>
      <c r="F954" s="20" t="str">
        <f t="shared" si="30"/>
        <v xml:space="preserve"> </v>
      </c>
    </row>
    <row r="955" spans="1:6" x14ac:dyDescent="0.25">
      <c r="A955" s="16" t="s">
        <v>858</v>
      </c>
      <c r="B955" s="43" t="s">
        <v>859</v>
      </c>
      <c r="C955" s="223">
        <v>18.899999999999999</v>
      </c>
      <c r="D955" s="23" t="s">
        <v>55</v>
      </c>
      <c r="E955" s="33">
        <v>454.01</v>
      </c>
      <c r="F955" s="33">
        <f>IF(C955&gt;0,(ROUND((E955*C955),2))," ")</f>
        <v>8580.7900000000009</v>
      </c>
    </row>
    <row r="956" spans="1:6" x14ac:dyDescent="0.25">
      <c r="A956" s="16" t="s">
        <v>860</v>
      </c>
      <c r="B956" s="43" t="s">
        <v>366</v>
      </c>
      <c r="C956" s="223">
        <v>3.3</v>
      </c>
      <c r="D956" s="23" t="s">
        <v>55</v>
      </c>
      <c r="E956" s="33">
        <v>702.29</v>
      </c>
      <c r="F956" s="33">
        <f>IF(C956&gt;0,(ROUND((E956*C956),2))," ")</f>
        <v>2317.56</v>
      </c>
    </row>
    <row r="957" spans="1:6" x14ac:dyDescent="0.25">
      <c r="A957" s="16" t="s">
        <v>861</v>
      </c>
      <c r="B957" s="43" t="s">
        <v>862</v>
      </c>
      <c r="C957" s="223">
        <v>8.8000000000000007</v>
      </c>
      <c r="D957" s="23" t="s">
        <v>18</v>
      </c>
      <c r="E957" s="33">
        <v>133.66999999999999</v>
      </c>
      <c r="F957" s="33">
        <f>IF(C957&gt;0,(ROUND((E957*C957),2))," ")</f>
        <v>1176.3</v>
      </c>
    </row>
    <row r="958" spans="1:6" x14ac:dyDescent="0.25">
      <c r="A958" s="16" t="s">
        <v>863</v>
      </c>
      <c r="B958" s="51" t="s">
        <v>162</v>
      </c>
      <c r="C958" s="82">
        <v>19.88</v>
      </c>
      <c r="D958" s="23" t="s">
        <v>18</v>
      </c>
      <c r="E958" s="33">
        <v>117.41</v>
      </c>
      <c r="F958" s="33">
        <f>ROUND(C958*E958,2)</f>
        <v>2334.11</v>
      </c>
    </row>
    <row r="959" spans="1:6" x14ac:dyDescent="0.25">
      <c r="A959" s="16" t="s">
        <v>864</v>
      </c>
      <c r="B959" s="51" t="s">
        <v>865</v>
      </c>
      <c r="C959" s="82">
        <v>4.2699999999999996</v>
      </c>
      <c r="D959" s="23" t="s">
        <v>696</v>
      </c>
      <c r="E959" s="33">
        <v>673.06</v>
      </c>
      <c r="F959" s="33">
        <f>ROUND(C959*E959,2)</f>
        <v>2873.97</v>
      </c>
    </row>
    <row r="960" spans="1:6" x14ac:dyDescent="0.25">
      <c r="A960" s="16"/>
      <c r="B960" s="186"/>
      <c r="C960" s="185"/>
      <c r="D960" s="19"/>
      <c r="E960" s="20"/>
      <c r="F960" s="20" t="str">
        <f t="shared" si="30"/>
        <v xml:space="preserve"> </v>
      </c>
    </row>
    <row r="961" spans="1:6" x14ac:dyDescent="0.25">
      <c r="A961" s="27">
        <v>12.6</v>
      </c>
      <c r="B961" s="184" t="s">
        <v>866</v>
      </c>
      <c r="C961" s="82"/>
      <c r="D961" s="23"/>
      <c r="E961" s="33"/>
      <c r="F961" s="33"/>
    </row>
    <row r="962" spans="1:6" x14ac:dyDescent="0.25">
      <c r="A962" s="37" t="s">
        <v>867</v>
      </c>
      <c r="B962" s="51" t="s">
        <v>868</v>
      </c>
      <c r="C962" s="82">
        <v>0.36</v>
      </c>
      <c r="D962" s="23" t="s">
        <v>683</v>
      </c>
      <c r="E962" s="33">
        <v>6451.65</v>
      </c>
      <c r="F962" s="33">
        <f>+C962*E962</f>
        <v>2322.5939999999996</v>
      </c>
    </row>
    <row r="963" spans="1:6" x14ac:dyDescent="0.25">
      <c r="A963" s="37" t="s">
        <v>869</v>
      </c>
      <c r="B963" s="51" t="s">
        <v>870</v>
      </c>
      <c r="C963" s="82">
        <v>0.27</v>
      </c>
      <c r="D963" s="23" t="s">
        <v>683</v>
      </c>
      <c r="E963" s="33">
        <v>6451.65</v>
      </c>
      <c r="F963" s="33">
        <f>+C963*E963</f>
        <v>1741.9455</v>
      </c>
    </row>
    <row r="964" spans="1:6" x14ac:dyDescent="0.25">
      <c r="A964" s="37"/>
      <c r="B964" s="51"/>
      <c r="C964" s="82"/>
      <c r="D964" s="23"/>
      <c r="E964" s="33"/>
      <c r="F964" s="33"/>
    </row>
    <row r="965" spans="1:6" x14ac:dyDescent="0.25">
      <c r="A965" s="189">
        <v>12.7</v>
      </c>
      <c r="B965" s="195" t="s">
        <v>871</v>
      </c>
      <c r="C965" s="185">
        <v>3</v>
      </c>
      <c r="D965" s="19" t="s">
        <v>30</v>
      </c>
      <c r="E965" s="20">
        <v>1100</v>
      </c>
      <c r="F965" s="20">
        <f>IF(C965&gt;0,(ROUND((E965*C965),2))," ")</f>
        <v>3300</v>
      </c>
    </row>
    <row r="966" spans="1:6" x14ac:dyDescent="0.25">
      <c r="A966" s="189"/>
      <c r="B966" s="195"/>
      <c r="C966" s="185"/>
      <c r="D966" s="19"/>
      <c r="E966" s="20"/>
      <c r="F966" s="20"/>
    </row>
    <row r="967" spans="1:6" x14ac:dyDescent="0.25">
      <c r="A967" s="226">
        <v>12.8</v>
      </c>
      <c r="B967" s="51" t="s">
        <v>872</v>
      </c>
      <c r="C967" s="223">
        <v>1</v>
      </c>
      <c r="D967" s="23" t="s">
        <v>30</v>
      </c>
      <c r="E967" s="20">
        <v>141426.13</v>
      </c>
      <c r="F967" s="33">
        <f t="shared" si="30"/>
        <v>141426.13</v>
      </c>
    </row>
    <row r="968" spans="1:6" x14ac:dyDescent="0.25">
      <c r="A968" s="278"/>
      <c r="B968" s="279" t="s">
        <v>873</v>
      </c>
      <c r="C968" s="280"/>
      <c r="D968" s="280"/>
      <c r="E968" s="281"/>
      <c r="F968" s="281">
        <f>SUM(F835:F967)</f>
        <v>1931977.6595000005</v>
      </c>
    </row>
    <row r="969" spans="1:6" x14ac:dyDescent="0.25">
      <c r="A969" s="16"/>
      <c r="B969" s="186"/>
      <c r="C969" s="185"/>
      <c r="D969" s="19"/>
      <c r="E969" s="20"/>
      <c r="F969" s="20" t="str">
        <f t="shared" ref="F969:F1037" si="31">IF(C969&gt;0,(ROUND((E969*C969),2))," ")</f>
        <v xml:space="preserve"> </v>
      </c>
    </row>
    <row r="970" spans="1:6" x14ac:dyDescent="0.25">
      <c r="A970" s="239" t="s">
        <v>874</v>
      </c>
      <c r="B970" s="184" t="s">
        <v>875</v>
      </c>
      <c r="C970" s="223"/>
      <c r="D970" s="23"/>
      <c r="E970" s="33"/>
      <c r="F970" s="33" t="str">
        <f t="shared" si="31"/>
        <v xml:space="preserve"> </v>
      </c>
    </row>
    <row r="971" spans="1:6" x14ac:dyDescent="0.25">
      <c r="A971" s="16"/>
      <c r="B971" s="240"/>
      <c r="C971" s="185"/>
      <c r="D971" s="19"/>
      <c r="E971" s="20"/>
      <c r="F971" s="20" t="str">
        <f t="shared" si="31"/>
        <v xml:space="preserve"> </v>
      </c>
    </row>
    <row r="972" spans="1:6" x14ac:dyDescent="0.25">
      <c r="A972" s="96">
        <v>1</v>
      </c>
      <c r="B972" s="184" t="s">
        <v>36</v>
      </c>
      <c r="C972" s="282"/>
      <c r="D972" s="276"/>
      <c r="E972" s="20"/>
      <c r="F972" s="20" t="str">
        <f t="shared" si="31"/>
        <v xml:space="preserve"> </v>
      </c>
    </row>
    <row r="973" spans="1:6" x14ac:dyDescent="0.25">
      <c r="A973" s="283">
        <v>1.1000000000000001</v>
      </c>
      <c r="B973" s="197" t="s">
        <v>677</v>
      </c>
      <c r="C973" s="282">
        <v>22.36</v>
      </c>
      <c r="D973" s="19" t="s">
        <v>55</v>
      </c>
      <c r="E973" s="20">
        <v>235.28</v>
      </c>
      <c r="F973" s="20">
        <f>IF(C973&gt;0,(ROUND((E973*C973),2))," ")</f>
        <v>5260.86</v>
      </c>
    </row>
    <row r="974" spans="1:6" x14ac:dyDescent="0.25">
      <c r="A974" s="283"/>
      <c r="B974" s="241"/>
      <c r="C974" s="282"/>
      <c r="D974" s="276"/>
      <c r="E974" s="20"/>
      <c r="F974" s="20" t="str">
        <f t="shared" si="31"/>
        <v xml:space="preserve"> </v>
      </c>
    </row>
    <row r="975" spans="1:6" x14ac:dyDescent="0.25">
      <c r="A975" s="96">
        <v>2</v>
      </c>
      <c r="B975" s="184" t="s">
        <v>310</v>
      </c>
      <c r="C975" s="282"/>
      <c r="D975" s="276"/>
      <c r="E975" s="20"/>
      <c r="F975" s="20" t="str">
        <f t="shared" si="31"/>
        <v xml:space="preserve"> </v>
      </c>
    </row>
    <row r="976" spans="1:6" x14ac:dyDescent="0.25">
      <c r="A976" s="283">
        <v>2.1</v>
      </c>
      <c r="B976" s="197" t="s">
        <v>876</v>
      </c>
      <c r="C976" s="282">
        <v>11.48</v>
      </c>
      <c r="D976" s="276" t="s">
        <v>21</v>
      </c>
      <c r="E976" s="20">
        <v>354.81</v>
      </c>
      <c r="F976" s="20">
        <f t="shared" si="31"/>
        <v>4073.22</v>
      </c>
    </row>
    <row r="977" spans="1:6" ht="28.5" x14ac:dyDescent="0.25">
      <c r="A977" s="283">
        <v>2.2000000000000002</v>
      </c>
      <c r="B977" s="186" t="s">
        <v>411</v>
      </c>
      <c r="C977" s="282">
        <v>6.02</v>
      </c>
      <c r="D977" s="276" t="s">
        <v>21</v>
      </c>
      <c r="E977" s="20">
        <v>224.1</v>
      </c>
      <c r="F977" s="20">
        <f t="shared" si="31"/>
        <v>1349.08</v>
      </c>
    </row>
    <row r="978" spans="1:6" ht="28.5" x14ac:dyDescent="0.25">
      <c r="A978" s="283">
        <v>2.2999999999999998</v>
      </c>
      <c r="B978" s="212" t="s">
        <v>877</v>
      </c>
      <c r="C978" s="282">
        <v>7.09</v>
      </c>
      <c r="D978" s="276" t="s">
        <v>21</v>
      </c>
      <c r="E978" s="20">
        <v>195.86</v>
      </c>
      <c r="F978" s="20">
        <f t="shared" si="31"/>
        <v>1388.65</v>
      </c>
    </row>
    <row r="979" spans="1:6" x14ac:dyDescent="0.25">
      <c r="A979" s="283"/>
      <c r="B979" s="241"/>
      <c r="C979" s="282"/>
      <c r="D979" s="276"/>
      <c r="E979" s="20"/>
      <c r="F979" s="20" t="str">
        <f t="shared" si="31"/>
        <v xml:space="preserve"> </v>
      </c>
    </row>
    <row r="980" spans="1:6" ht="17.25" x14ac:dyDescent="0.25">
      <c r="A980" s="96">
        <v>3</v>
      </c>
      <c r="B980" s="184" t="s">
        <v>878</v>
      </c>
      <c r="C980" s="282"/>
      <c r="D980" s="284"/>
      <c r="E980" s="20"/>
      <c r="F980" s="20" t="str">
        <f t="shared" si="31"/>
        <v xml:space="preserve"> </v>
      </c>
    </row>
    <row r="981" spans="1:6" ht="16.5" x14ac:dyDescent="0.25">
      <c r="A981" s="283">
        <v>3.1</v>
      </c>
      <c r="B981" s="197" t="s">
        <v>879</v>
      </c>
      <c r="C981" s="242">
        <v>1.94</v>
      </c>
      <c r="D981" s="276" t="s">
        <v>21</v>
      </c>
      <c r="E981" s="20">
        <v>13731.32</v>
      </c>
      <c r="F981" s="20">
        <f t="shared" si="31"/>
        <v>26638.76</v>
      </c>
    </row>
    <row r="982" spans="1:6" ht="16.5" x14ac:dyDescent="0.25">
      <c r="A982" s="283">
        <v>3.2</v>
      </c>
      <c r="B982" s="197" t="s">
        <v>880</v>
      </c>
      <c r="C982" s="242">
        <v>1.73</v>
      </c>
      <c r="D982" s="276" t="s">
        <v>21</v>
      </c>
      <c r="E982" s="20">
        <v>19998.150000000001</v>
      </c>
      <c r="F982" s="20">
        <f t="shared" si="31"/>
        <v>34596.800000000003</v>
      </c>
    </row>
    <row r="983" spans="1:6" ht="16.5" x14ac:dyDescent="0.25">
      <c r="A983" s="283">
        <v>3.3</v>
      </c>
      <c r="B983" s="197" t="s">
        <v>881</v>
      </c>
      <c r="C983" s="242">
        <v>0.66</v>
      </c>
      <c r="D983" s="276" t="s">
        <v>21</v>
      </c>
      <c r="E983" s="20">
        <v>34170.57</v>
      </c>
      <c r="F983" s="20">
        <f t="shared" si="31"/>
        <v>22552.58</v>
      </c>
    </row>
    <row r="984" spans="1:6" ht="16.5" x14ac:dyDescent="0.25">
      <c r="A984" s="283">
        <v>3.4</v>
      </c>
      <c r="B984" s="197" t="s">
        <v>882</v>
      </c>
      <c r="C984" s="242">
        <v>1.35</v>
      </c>
      <c r="D984" s="276" t="s">
        <v>21</v>
      </c>
      <c r="E984" s="20">
        <v>32553.79</v>
      </c>
      <c r="F984" s="20">
        <f t="shared" si="31"/>
        <v>43947.62</v>
      </c>
    </row>
    <row r="985" spans="1:6" ht="16.5" x14ac:dyDescent="0.25">
      <c r="A985" s="283">
        <v>3.5</v>
      </c>
      <c r="B985" s="197" t="s">
        <v>883</v>
      </c>
      <c r="C985" s="242">
        <v>1.59</v>
      </c>
      <c r="D985" s="276" t="s">
        <v>21</v>
      </c>
      <c r="E985" s="20">
        <v>31234.34</v>
      </c>
      <c r="F985" s="20">
        <f t="shared" si="31"/>
        <v>49662.6</v>
      </c>
    </row>
    <row r="986" spans="1:6" ht="16.5" x14ac:dyDescent="0.25">
      <c r="A986" s="28">
        <v>3.6</v>
      </c>
      <c r="B986" s="51" t="s">
        <v>884</v>
      </c>
      <c r="C986" s="285">
        <v>4.22</v>
      </c>
      <c r="D986" s="286" t="s">
        <v>21</v>
      </c>
      <c r="E986" s="20">
        <v>19674.400000000001</v>
      </c>
      <c r="F986" s="33">
        <f t="shared" si="31"/>
        <v>83025.97</v>
      </c>
    </row>
    <row r="987" spans="1:6" x14ac:dyDescent="0.25">
      <c r="A987" s="283">
        <v>3.7</v>
      </c>
      <c r="B987" s="197" t="s">
        <v>885</v>
      </c>
      <c r="C987" s="242">
        <v>4</v>
      </c>
      <c r="D987" s="19" t="s">
        <v>30</v>
      </c>
      <c r="E987" s="20">
        <v>2100</v>
      </c>
      <c r="F987" s="20">
        <f t="shared" si="31"/>
        <v>8400</v>
      </c>
    </row>
    <row r="988" spans="1:6" x14ac:dyDescent="0.25">
      <c r="A988" s="28">
        <v>3.8</v>
      </c>
      <c r="B988" s="241" t="s">
        <v>748</v>
      </c>
      <c r="C988" s="242">
        <v>18.07</v>
      </c>
      <c r="D988" s="19" t="s">
        <v>55</v>
      </c>
      <c r="E988" s="20">
        <v>1086.4100000000001</v>
      </c>
      <c r="F988" s="20">
        <f t="shared" si="31"/>
        <v>19631.43</v>
      </c>
    </row>
    <row r="989" spans="1:6" x14ac:dyDescent="0.25">
      <c r="A989" s="283"/>
      <c r="B989" s="287"/>
      <c r="C989" s="288"/>
      <c r="D989" s="284"/>
      <c r="E989" s="20"/>
      <c r="F989" s="20" t="str">
        <f t="shared" si="31"/>
        <v xml:space="preserve"> </v>
      </c>
    </row>
    <row r="990" spans="1:6" x14ac:dyDescent="0.25">
      <c r="A990" s="96">
        <v>4</v>
      </c>
      <c r="B990" s="184" t="s">
        <v>886</v>
      </c>
      <c r="C990" s="288"/>
      <c r="D990" s="284"/>
      <c r="E990" s="20"/>
      <c r="F990" s="20" t="str">
        <f t="shared" si="31"/>
        <v xml:space="preserve"> </v>
      </c>
    </row>
    <row r="991" spans="1:6" x14ac:dyDescent="0.25">
      <c r="A991" s="28">
        <v>4.0999999999999996</v>
      </c>
      <c r="B991" s="289" t="s">
        <v>887</v>
      </c>
      <c r="C991" s="285">
        <v>6.6</v>
      </c>
      <c r="D991" s="23" t="s">
        <v>55</v>
      </c>
      <c r="E991" s="20">
        <v>1738.77</v>
      </c>
      <c r="F991" s="33">
        <f t="shared" si="31"/>
        <v>11475.88</v>
      </c>
    </row>
    <row r="992" spans="1:6" x14ac:dyDescent="0.25">
      <c r="A992" s="28">
        <v>4.2</v>
      </c>
      <c r="B992" s="289" t="s">
        <v>888</v>
      </c>
      <c r="C992" s="285">
        <v>44.55</v>
      </c>
      <c r="D992" s="23" t="s">
        <v>55</v>
      </c>
      <c r="E992" s="20">
        <v>1783.77</v>
      </c>
      <c r="F992" s="33">
        <f t="shared" si="31"/>
        <v>79466.95</v>
      </c>
    </row>
    <row r="993" spans="1:6" x14ac:dyDescent="0.25">
      <c r="A993" s="283"/>
      <c r="B993" s="287"/>
      <c r="C993" s="288"/>
      <c r="D993" s="284"/>
      <c r="E993" s="20"/>
      <c r="F993" s="20" t="str">
        <f t="shared" si="31"/>
        <v xml:space="preserve"> </v>
      </c>
    </row>
    <row r="994" spans="1:6" x14ac:dyDescent="0.25">
      <c r="A994" s="96">
        <v>5</v>
      </c>
      <c r="B994" s="184" t="s">
        <v>694</v>
      </c>
      <c r="C994" s="288"/>
      <c r="D994" s="284"/>
      <c r="E994" s="20"/>
      <c r="F994" s="20" t="str">
        <f t="shared" si="31"/>
        <v xml:space="preserve"> </v>
      </c>
    </row>
    <row r="995" spans="1:6" x14ac:dyDescent="0.25">
      <c r="A995" s="283">
        <v>5.0999999999999996</v>
      </c>
      <c r="B995" s="241" t="s">
        <v>158</v>
      </c>
      <c r="C995" s="242">
        <v>26.08</v>
      </c>
      <c r="D995" s="19" t="s">
        <v>55</v>
      </c>
      <c r="E995" s="20">
        <v>84.65</v>
      </c>
      <c r="F995" s="20">
        <f t="shared" si="31"/>
        <v>2207.67</v>
      </c>
    </row>
    <row r="996" spans="1:6" x14ac:dyDescent="0.25">
      <c r="A996" s="283">
        <v>5.2</v>
      </c>
      <c r="B996" s="241" t="s">
        <v>59</v>
      </c>
      <c r="C996" s="242">
        <v>56.3</v>
      </c>
      <c r="D996" s="19" t="s">
        <v>55</v>
      </c>
      <c r="E996" s="20">
        <v>494.41</v>
      </c>
      <c r="F996" s="20">
        <f t="shared" si="31"/>
        <v>27835.279999999999</v>
      </c>
    </row>
    <row r="997" spans="1:6" x14ac:dyDescent="0.25">
      <c r="A997" s="283">
        <v>5.3</v>
      </c>
      <c r="B997" s="241" t="s">
        <v>159</v>
      </c>
      <c r="C997" s="242">
        <v>44.1</v>
      </c>
      <c r="D997" s="19" t="s">
        <v>55</v>
      </c>
      <c r="E997" s="20">
        <v>454.01</v>
      </c>
      <c r="F997" s="20">
        <f t="shared" si="31"/>
        <v>20021.84</v>
      </c>
    </row>
    <row r="998" spans="1:6" x14ac:dyDescent="0.25">
      <c r="A998" s="283">
        <v>5.4</v>
      </c>
      <c r="B998" s="241" t="s">
        <v>695</v>
      </c>
      <c r="C998" s="242">
        <v>27.12</v>
      </c>
      <c r="D998" s="19" t="s">
        <v>55</v>
      </c>
      <c r="E998" s="20">
        <v>494.41</v>
      </c>
      <c r="F998" s="20">
        <f t="shared" si="31"/>
        <v>13408.4</v>
      </c>
    </row>
    <row r="999" spans="1:6" x14ac:dyDescent="0.25">
      <c r="A999" s="283">
        <v>5.5</v>
      </c>
      <c r="B999" s="241" t="s">
        <v>889</v>
      </c>
      <c r="C999" s="242">
        <v>25.11</v>
      </c>
      <c r="D999" s="19" t="s">
        <v>55</v>
      </c>
      <c r="E999" s="20">
        <v>673.06</v>
      </c>
      <c r="F999" s="20">
        <f t="shared" si="31"/>
        <v>16900.54</v>
      </c>
    </row>
    <row r="1000" spans="1:6" x14ac:dyDescent="0.25">
      <c r="A1000" s="283">
        <v>5.6</v>
      </c>
      <c r="B1000" s="241" t="s">
        <v>62</v>
      </c>
      <c r="C1000" s="290">
        <v>20.9</v>
      </c>
      <c r="D1000" s="276" t="s">
        <v>18</v>
      </c>
      <c r="E1000" s="20">
        <v>1431.1</v>
      </c>
      <c r="F1000" s="20">
        <f t="shared" si="31"/>
        <v>29909.99</v>
      </c>
    </row>
    <row r="1001" spans="1:6" x14ac:dyDescent="0.25">
      <c r="A1001" s="283">
        <v>5.7</v>
      </c>
      <c r="B1001" s="241" t="s">
        <v>60</v>
      </c>
      <c r="C1001" s="242">
        <v>62.6</v>
      </c>
      <c r="D1001" s="276" t="s">
        <v>18</v>
      </c>
      <c r="E1001" s="20">
        <v>117.41</v>
      </c>
      <c r="F1001" s="20">
        <f t="shared" si="31"/>
        <v>7349.87</v>
      </c>
    </row>
    <row r="1002" spans="1:6" x14ac:dyDescent="0.25">
      <c r="A1002" s="283">
        <v>5.8</v>
      </c>
      <c r="B1002" s="241" t="s">
        <v>785</v>
      </c>
      <c r="C1002" s="242">
        <v>20.100000000000001</v>
      </c>
      <c r="D1002" s="276" t="s">
        <v>18</v>
      </c>
      <c r="E1002" s="20">
        <v>158.85</v>
      </c>
      <c r="F1002" s="20">
        <f t="shared" si="31"/>
        <v>3192.89</v>
      </c>
    </row>
    <row r="1003" spans="1:6" x14ac:dyDescent="0.25">
      <c r="A1003" s="283">
        <v>5.9</v>
      </c>
      <c r="B1003" s="241" t="s">
        <v>890</v>
      </c>
      <c r="C1003" s="242">
        <v>127.52</v>
      </c>
      <c r="D1003" s="19" t="s">
        <v>55</v>
      </c>
      <c r="E1003" s="20">
        <v>287.37</v>
      </c>
      <c r="F1003" s="20">
        <f t="shared" si="31"/>
        <v>36645.42</v>
      </c>
    </row>
    <row r="1004" spans="1:6" x14ac:dyDescent="0.25">
      <c r="A1004" s="283"/>
      <c r="B1004" s="241"/>
      <c r="C1004" s="242"/>
      <c r="D1004" s="276"/>
      <c r="E1004" s="20"/>
      <c r="F1004" s="20" t="str">
        <f t="shared" si="31"/>
        <v xml:space="preserve"> </v>
      </c>
    </row>
    <row r="1005" spans="1:6" x14ac:dyDescent="0.25">
      <c r="A1005" s="96">
        <v>6</v>
      </c>
      <c r="B1005" s="241" t="s">
        <v>891</v>
      </c>
      <c r="C1005" s="242">
        <v>15.12</v>
      </c>
      <c r="D1005" s="19" t="s">
        <v>55</v>
      </c>
      <c r="E1005" s="291">
        <v>1267.8699999999999</v>
      </c>
      <c r="F1005" s="20">
        <f t="shared" si="31"/>
        <v>19170.189999999999</v>
      </c>
    </row>
    <row r="1006" spans="1:6" x14ac:dyDescent="0.25">
      <c r="A1006" s="283"/>
      <c r="B1006" s="241"/>
      <c r="C1006" s="242"/>
      <c r="D1006" s="276"/>
      <c r="E1006" s="20"/>
      <c r="F1006" s="20" t="str">
        <f t="shared" si="31"/>
        <v xml:space="preserve"> </v>
      </c>
    </row>
    <row r="1007" spans="1:6" x14ac:dyDescent="0.25">
      <c r="A1007" s="96">
        <v>7</v>
      </c>
      <c r="B1007" s="184" t="s">
        <v>892</v>
      </c>
      <c r="C1007" s="242"/>
      <c r="D1007" s="276"/>
      <c r="E1007" s="20"/>
      <c r="F1007" s="20" t="str">
        <f t="shared" si="31"/>
        <v xml:space="preserve"> </v>
      </c>
    </row>
    <row r="1008" spans="1:6" x14ac:dyDescent="0.25">
      <c r="A1008" s="283">
        <v>7.1</v>
      </c>
      <c r="B1008" s="241" t="s">
        <v>893</v>
      </c>
      <c r="C1008" s="242">
        <v>1</v>
      </c>
      <c r="D1008" s="19" t="s">
        <v>30</v>
      </c>
      <c r="E1008" s="20">
        <v>25500</v>
      </c>
      <c r="F1008" s="20">
        <f t="shared" si="31"/>
        <v>25500</v>
      </c>
    </row>
    <row r="1009" spans="1:6" x14ac:dyDescent="0.25">
      <c r="A1009" s="283">
        <v>7.2</v>
      </c>
      <c r="B1009" s="186" t="s">
        <v>894</v>
      </c>
      <c r="C1009" s="242">
        <v>15.06</v>
      </c>
      <c r="D1009" s="19" t="s">
        <v>428</v>
      </c>
      <c r="E1009" s="20">
        <v>642.33000000000004</v>
      </c>
      <c r="F1009" s="20">
        <f t="shared" si="31"/>
        <v>9673.49</v>
      </c>
    </row>
    <row r="1010" spans="1:6" x14ac:dyDescent="0.25">
      <c r="A1010" s="292">
        <v>7.3</v>
      </c>
      <c r="B1010" s="246" t="s">
        <v>895</v>
      </c>
      <c r="C1010" s="293">
        <v>1</v>
      </c>
      <c r="D1010" s="207" t="s">
        <v>30</v>
      </c>
      <c r="E1010" s="208">
        <v>2690.21</v>
      </c>
      <c r="F1010" s="208">
        <f t="shared" si="31"/>
        <v>2690.21</v>
      </c>
    </row>
    <row r="1011" spans="1:6" x14ac:dyDescent="0.25">
      <c r="A1011" s="283"/>
      <c r="B1011" s="241"/>
      <c r="C1011" s="185"/>
      <c r="D1011" s="19"/>
      <c r="E1011" s="20"/>
      <c r="F1011" s="20" t="str">
        <f t="shared" si="31"/>
        <v xml:space="preserve"> </v>
      </c>
    </row>
    <row r="1012" spans="1:6" x14ac:dyDescent="0.25">
      <c r="A1012" s="96">
        <v>8</v>
      </c>
      <c r="B1012" s="184" t="s">
        <v>896</v>
      </c>
      <c r="C1012" s="185"/>
      <c r="D1012" s="19"/>
      <c r="E1012" s="20"/>
      <c r="F1012" s="20" t="str">
        <f t="shared" si="31"/>
        <v xml:space="preserve"> </v>
      </c>
    </row>
    <row r="1013" spans="1:6" x14ac:dyDescent="0.25">
      <c r="A1013" s="283">
        <v>8.1</v>
      </c>
      <c r="B1013" s="186" t="s">
        <v>897</v>
      </c>
      <c r="C1013" s="242">
        <v>4</v>
      </c>
      <c r="D1013" s="19" t="s">
        <v>30</v>
      </c>
      <c r="E1013" s="20">
        <v>1505.42</v>
      </c>
      <c r="F1013" s="20">
        <f t="shared" si="31"/>
        <v>6021.68</v>
      </c>
    </row>
    <row r="1014" spans="1:6" x14ac:dyDescent="0.25">
      <c r="A1014" s="283">
        <v>8.1999999999999993</v>
      </c>
      <c r="B1014" s="186" t="s">
        <v>898</v>
      </c>
      <c r="C1014" s="242">
        <v>1</v>
      </c>
      <c r="D1014" s="19" t="s">
        <v>30</v>
      </c>
      <c r="E1014" s="20">
        <v>1460.56</v>
      </c>
      <c r="F1014" s="20">
        <f t="shared" si="31"/>
        <v>1460.56</v>
      </c>
    </row>
    <row r="1015" spans="1:6" x14ac:dyDescent="0.25">
      <c r="A1015" s="283">
        <v>8.3000000000000007</v>
      </c>
      <c r="B1015" s="186" t="s">
        <v>899</v>
      </c>
      <c r="C1015" s="242">
        <v>2</v>
      </c>
      <c r="D1015" s="19" t="s">
        <v>30</v>
      </c>
      <c r="E1015" s="20">
        <v>1717.81</v>
      </c>
      <c r="F1015" s="20">
        <f t="shared" si="31"/>
        <v>3435.62</v>
      </c>
    </row>
    <row r="1016" spans="1:6" x14ac:dyDescent="0.25">
      <c r="A1016" s="28"/>
      <c r="B1016" s="294"/>
      <c r="C1016" s="185"/>
      <c r="D1016" s="19"/>
      <c r="E1016" s="20"/>
      <c r="F1016" s="20" t="str">
        <f t="shared" si="31"/>
        <v xml:space="preserve"> </v>
      </c>
    </row>
    <row r="1017" spans="1:6" x14ac:dyDescent="0.25">
      <c r="A1017" s="27">
        <v>9</v>
      </c>
      <c r="B1017" s="184" t="s">
        <v>900</v>
      </c>
      <c r="C1017" s="185"/>
      <c r="D1017" s="19"/>
      <c r="E1017" s="20"/>
      <c r="F1017" s="20" t="str">
        <f t="shared" si="31"/>
        <v xml:space="preserve"> </v>
      </c>
    </row>
    <row r="1018" spans="1:6" x14ac:dyDescent="0.25">
      <c r="A1018" s="28">
        <v>9.1</v>
      </c>
      <c r="B1018" s="43" t="s">
        <v>901</v>
      </c>
      <c r="C1018" s="295">
        <v>2</v>
      </c>
      <c r="D1018" s="286" t="s">
        <v>30</v>
      </c>
      <c r="E1018" s="33">
        <v>70150.94</v>
      </c>
      <c r="F1018" s="20">
        <f t="shared" si="31"/>
        <v>140301.88</v>
      </c>
    </row>
    <row r="1019" spans="1:6" x14ac:dyDescent="0.25">
      <c r="A1019" s="28">
        <v>9.1999999999999993</v>
      </c>
      <c r="B1019" s="43" t="s">
        <v>902</v>
      </c>
      <c r="C1019" s="295">
        <v>2</v>
      </c>
      <c r="D1019" s="286" t="s">
        <v>30</v>
      </c>
      <c r="E1019" s="33">
        <v>36843.660000000003</v>
      </c>
      <c r="F1019" s="20">
        <f t="shared" si="31"/>
        <v>73687.320000000007</v>
      </c>
    </row>
    <row r="1020" spans="1:6" x14ac:dyDescent="0.25">
      <c r="A1020" s="28">
        <v>9.3000000000000007</v>
      </c>
      <c r="B1020" s="43" t="s">
        <v>903</v>
      </c>
      <c r="C1020" s="121">
        <v>1</v>
      </c>
      <c r="D1020" s="286" t="s">
        <v>30</v>
      </c>
      <c r="E1020" s="33">
        <v>93219.17</v>
      </c>
      <c r="F1020" s="20">
        <f t="shared" si="31"/>
        <v>93219.17</v>
      </c>
    </row>
    <row r="1021" spans="1:6" x14ac:dyDescent="0.25">
      <c r="A1021" s="28">
        <v>9.4</v>
      </c>
      <c r="B1021" s="43" t="s">
        <v>904</v>
      </c>
      <c r="C1021" s="121">
        <v>95</v>
      </c>
      <c r="D1021" s="296" t="s">
        <v>18</v>
      </c>
      <c r="E1021" s="33">
        <v>280.76</v>
      </c>
      <c r="F1021" s="20">
        <f t="shared" si="31"/>
        <v>26672.2</v>
      </c>
    </row>
    <row r="1022" spans="1:6" x14ac:dyDescent="0.25">
      <c r="A1022" s="28">
        <v>9.5</v>
      </c>
      <c r="B1022" s="43" t="s">
        <v>905</v>
      </c>
      <c r="C1022" s="295">
        <v>33</v>
      </c>
      <c r="D1022" s="286" t="s">
        <v>30</v>
      </c>
      <c r="E1022" s="33">
        <v>83.24</v>
      </c>
      <c r="F1022" s="20">
        <f t="shared" si="31"/>
        <v>2746.92</v>
      </c>
    </row>
    <row r="1023" spans="1:6" x14ac:dyDescent="0.25">
      <c r="A1023" s="28">
        <v>9.6</v>
      </c>
      <c r="B1023" s="43" t="s">
        <v>906</v>
      </c>
      <c r="C1023" s="295">
        <v>4</v>
      </c>
      <c r="D1023" s="286" t="s">
        <v>30</v>
      </c>
      <c r="E1023" s="33">
        <v>83.24</v>
      </c>
      <c r="F1023" s="20">
        <f t="shared" si="31"/>
        <v>332.96</v>
      </c>
    </row>
    <row r="1024" spans="1:6" x14ac:dyDescent="0.25">
      <c r="A1024" s="28">
        <v>9.6999999999999993</v>
      </c>
      <c r="B1024" s="43" t="s">
        <v>907</v>
      </c>
      <c r="C1024" s="295">
        <v>9</v>
      </c>
      <c r="D1024" s="286" t="s">
        <v>30</v>
      </c>
      <c r="E1024" s="33">
        <v>100.77</v>
      </c>
      <c r="F1024" s="20">
        <f t="shared" si="31"/>
        <v>906.93</v>
      </c>
    </row>
    <row r="1025" spans="1:6" x14ac:dyDescent="0.25">
      <c r="A1025" s="28">
        <v>9.8000000000000007</v>
      </c>
      <c r="B1025" s="43" t="s">
        <v>908</v>
      </c>
      <c r="C1025" s="295">
        <v>4</v>
      </c>
      <c r="D1025" s="286" t="s">
        <v>30</v>
      </c>
      <c r="E1025" s="33">
        <v>59.39</v>
      </c>
      <c r="F1025" s="20">
        <f t="shared" si="31"/>
        <v>237.56</v>
      </c>
    </row>
    <row r="1026" spans="1:6" x14ac:dyDescent="0.25">
      <c r="A1026" s="28">
        <v>9.9</v>
      </c>
      <c r="B1026" s="43" t="s">
        <v>909</v>
      </c>
      <c r="C1026" s="295">
        <v>7</v>
      </c>
      <c r="D1026" s="286" t="s">
        <v>30</v>
      </c>
      <c r="E1026" s="33">
        <v>2207.9</v>
      </c>
      <c r="F1026" s="20">
        <f t="shared" si="31"/>
        <v>15455.3</v>
      </c>
    </row>
    <row r="1027" spans="1:6" x14ac:dyDescent="0.25">
      <c r="A1027" s="283">
        <v>9.1</v>
      </c>
      <c r="B1027" s="43" t="s">
        <v>910</v>
      </c>
      <c r="C1027" s="295">
        <v>16</v>
      </c>
      <c r="D1027" s="286" t="s">
        <v>30</v>
      </c>
      <c r="E1027" s="33">
        <v>50.45</v>
      </c>
      <c r="F1027" s="20">
        <f t="shared" si="31"/>
        <v>807.2</v>
      </c>
    </row>
    <row r="1028" spans="1:6" x14ac:dyDescent="0.25">
      <c r="A1028" s="283">
        <v>9.11</v>
      </c>
      <c r="B1028" s="43" t="s">
        <v>911</v>
      </c>
      <c r="C1028" s="295">
        <v>1</v>
      </c>
      <c r="D1028" s="286" t="s">
        <v>30</v>
      </c>
      <c r="E1028" s="33">
        <v>107.53</v>
      </c>
      <c r="F1028" s="20">
        <f t="shared" si="31"/>
        <v>107.53</v>
      </c>
    </row>
    <row r="1029" spans="1:6" x14ac:dyDescent="0.25">
      <c r="A1029" s="297">
        <v>9.1199999999999992</v>
      </c>
      <c r="B1029" s="43" t="s">
        <v>912</v>
      </c>
      <c r="C1029" s="295">
        <v>1</v>
      </c>
      <c r="D1029" s="23" t="s">
        <v>503</v>
      </c>
      <c r="E1029" s="33">
        <v>32500</v>
      </c>
      <c r="F1029" s="20">
        <f t="shared" si="31"/>
        <v>32500</v>
      </c>
    </row>
    <row r="1030" spans="1:6" x14ac:dyDescent="0.25">
      <c r="A1030" s="283">
        <v>9.1300000000000008</v>
      </c>
      <c r="B1030" s="43" t="s">
        <v>913</v>
      </c>
      <c r="C1030" s="295">
        <v>1</v>
      </c>
      <c r="D1030" s="23" t="s">
        <v>503</v>
      </c>
      <c r="E1030" s="33">
        <v>70894.994000000006</v>
      </c>
      <c r="F1030" s="20">
        <f t="shared" si="31"/>
        <v>70894.990000000005</v>
      </c>
    </row>
    <row r="1031" spans="1:6" x14ac:dyDescent="0.25">
      <c r="A1031" s="283"/>
      <c r="B1031" s="43"/>
      <c r="C1031" s="295"/>
      <c r="D1031" s="23" t="s">
        <v>503</v>
      </c>
      <c r="E1031" s="33"/>
      <c r="F1031" s="20" t="str">
        <f t="shared" si="31"/>
        <v xml:space="preserve"> </v>
      </c>
    </row>
    <row r="1032" spans="1:6" x14ac:dyDescent="0.25">
      <c r="A1032" s="28">
        <v>10</v>
      </c>
      <c r="B1032" s="51" t="s">
        <v>914</v>
      </c>
      <c r="C1032" s="285">
        <v>1</v>
      </c>
      <c r="D1032" s="23" t="s">
        <v>503</v>
      </c>
      <c r="E1032" s="33">
        <v>12500</v>
      </c>
      <c r="F1032" s="33">
        <f>ROUND(C1032*E1032,2)</f>
        <v>12500</v>
      </c>
    </row>
    <row r="1033" spans="1:6" x14ac:dyDescent="0.25">
      <c r="A1033" s="298"/>
      <c r="B1033" s="298" t="s">
        <v>915</v>
      </c>
      <c r="C1033" s="299"/>
      <c r="D1033" s="299"/>
      <c r="E1033" s="300"/>
      <c r="F1033" s="300">
        <f>SUM(F973:F1032)</f>
        <v>1087264.0100000002</v>
      </c>
    </row>
    <row r="1034" spans="1:6" x14ac:dyDescent="0.25">
      <c r="A1034" s="134"/>
      <c r="B1034" s="26"/>
      <c r="C1034" s="301"/>
      <c r="D1034" s="301"/>
      <c r="E1034" s="102"/>
      <c r="F1034" s="102"/>
    </row>
    <row r="1035" spans="1:6" x14ac:dyDescent="0.25">
      <c r="A1035" s="239" t="s">
        <v>916</v>
      </c>
      <c r="B1035" s="184" t="s">
        <v>917</v>
      </c>
      <c r="C1035" s="301"/>
      <c r="D1035" s="271"/>
      <c r="E1035" s="102"/>
      <c r="F1035" s="102" t="str">
        <f t="shared" si="31"/>
        <v xml:space="preserve"> </v>
      </c>
    </row>
    <row r="1036" spans="1:6" x14ac:dyDescent="0.25">
      <c r="A1036" s="16"/>
      <c r="B1036" s="186"/>
      <c r="C1036" s="185"/>
      <c r="D1036" s="19"/>
      <c r="E1036" s="20"/>
      <c r="F1036" s="20" t="str">
        <f t="shared" si="31"/>
        <v xml:space="preserve"> </v>
      </c>
    </row>
    <row r="1037" spans="1:6" x14ac:dyDescent="0.25">
      <c r="A1037" s="187">
        <v>1</v>
      </c>
      <c r="B1037" s="184" t="s">
        <v>918</v>
      </c>
      <c r="C1037" s="185"/>
      <c r="D1037" s="19"/>
      <c r="E1037" s="20"/>
      <c r="F1037" s="20" t="str">
        <f t="shared" si="31"/>
        <v xml:space="preserve"> </v>
      </c>
    </row>
    <row r="1038" spans="1:6" x14ac:dyDescent="0.25">
      <c r="A1038" s="189">
        <v>1.1000000000000001</v>
      </c>
      <c r="B1038" s="184" t="s">
        <v>310</v>
      </c>
      <c r="C1038" s="185"/>
      <c r="D1038" s="19"/>
      <c r="E1038" s="20"/>
      <c r="F1038" s="20"/>
    </row>
    <row r="1039" spans="1:6" x14ac:dyDescent="0.25">
      <c r="A1039" s="16" t="s">
        <v>919</v>
      </c>
      <c r="B1039" s="186" t="s">
        <v>920</v>
      </c>
      <c r="C1039" s="18">
        <v>218.92</v>
      </c>
      <c r="D1039" s="19" t="s">
        <v>21</v>
      </c>
      <c r="E1039" s="20">
        <v>152.11000000000001</v>
      </c>
      <c r="F1039" s="20">
        <f>IF(C1039&gt;0,(ROUND((E1039*C1039),2))," ")</f>
        <v>33299.919999999998</v>
      </c>
    </row>
    <row r="1040" spans="1:6" x14ac:dyDescent="0.25">
      <c r="A1040" s="16" t="s">
        <v>921</v>
      </c>
      <c r="B1040" s="186" t="s">
        <v>922</v>
      </c>
      <c r="C1040" s="185">
        <v>80.69</v>
      </c>
      <c r="D1040" s="19" t="s">
        <v>21</v>
      </c>
      <c r="E1040" s="20">
        <v>116.29</v>
      </c>
      <c r="F1040" s="20">
        <f>IF(C1040&gt;0,(ROUND((E1040*C1040),2))," ")</f>
        <v>9383.44</v>
      </c>
    </row>
    <row r="1041" spans="1:6" ht="28.5" x14ac:dyDescent="0.25">
      <c r="A1041" s="16" t="s">
        <v>923</v>
      </c>
      <c r="B1041" s="212" t="s">
        <v>877</v>
      </c>
      <c r="C1041" s="185">
        <v>186.61</v>
      </c>
      <c r="D1041" s="19" t="s">
        <v>350</v>
      </c>
      <c r="E1041" s="20">
        <v>195.86</v>
      </c>
      <c r="F1041" s="20">
        <f>IF(C1041&gt;0,(ROUND((E1041*C1041),2))," ")</f>
        <v>36549.43</v>
      </c>
    </row>
    <row r="1042" spans="1:6" x14ac:dyDescent="0.25">
      <c r="A1042" s="16"/>
      <c r="B1042" s="186"/>
      <c r="C1042" s="185"/>
      <c r="D1042" s="19"/>
      <c r="E1042" s="20"/>
      <c r="F1042" s="20"/>
    </row>
    <row r="1043" spans="1:6" ht="17.25" x14ac:dyDescent="0.25">
      <c r="A1043" s="189">
        <v>1.2</v>
      </c>
      <c r="B1043" s="184" t="s">
        <v>924</v>
      </c>
      <c r="C1043" s="185"/>
      <c r="D1043" s="19"/>
      <c r="E1043" s="20"/>
      <c r="F1043" s="20"/>
    </row>
    <row r="1044" spans="1:6" ht="16.5" x14ac:dyDescent="0.25">
      <c r="A1044" s="16" t="s">
        <v>925</v>
      </c>
      <c r="B1044" s="186" t="s">
        <v>926</v>
      </c>
      <c r="C1044" s="185">
        <v>0.77</v>
      </c>
      <c r="D1044" s="19" t="s">
        <v>21</v>
      </c>
      <c r="E1044" s="20">
        <v>23422.240000000002</v>
      </c>
      <c r="F1044" s="20">
        <f>IF(C1044&gt;0,(ROUND((E1044*C1044),2))," ")</f>
        <v>18035.12</v>
      </c>
    </row>
    <row r="1045" spans="1:6" ht="16.5" x14ac:dyDescent="0.25">
      <c r="A1045" s="16" t="s">
        <v>927</v>
      </c>
      <c r="B1045" s="186" t="s">
        <v>928</v>
      </c>
      <c r="C1045" s="185">
        <v>32.58</v>
      </c>
      <c r="D1045" s="19" t="s">
        <v>21</v>
      </c>
      <c r="E1045" s="20">
        <v>27744.18</v>
      </c>
      <c r="F1045" s="20">
        <f>IF(C1045&gt;0,(ROUND((E1045*C1045),2))," ")</f>
        <v>903905.38</v>
      </c>
    </row>
    <row r="1046" spans="1:6" ht="16.5" x14ac:dyDescent="0.25">
      <c r="A1046" s="16" t="s">
        <v>929</v>
      </c>
      <c r="B1046" s="186" t="s">
        <v>930</v>
      </c>
      <c r="C1046" s="185">
        <v>22.07</v>
      </c>
      <c r="D1046" s="19" t="s">
        <v>21</v>
      </c>
      <c r="E1046" s="20">
        <v>18603.89</v>
      </c>
      <c r="F1046" s="20">
        <f>IF(C1046&gt;0,(ROUND((E1046*C1046),2))," ")</f>
        <v>410587.85</v>
      </c>
    </row>
    <row r="1047" spans="1:6" ht="16.5" x14ac:dyDescent="0.25">
      <c r="A1047" s="16" t="s">
        <v>931</v>
      </c>
      <c r="B1047" s="186" t="s">
        <v>932</v>
      </c>
      <c r="C1047" s="185">
        <v>0.81</v>
      </c>
      <c r="D1047" s="19" t="s">
        <v>21</v>
      </c>
      <c r="E1047" s="20">
        <v>18380.599999999999</v>
      </c>
      <c r="F1047" s="20">
        <f>IF(C1047&gt;0,(ROUND((E1047*C1047),2))," ")</f>
        <v>14888.29</v>
      </c>
    </row>
    <row r="1048" spans="1:6" x14ac:dyDescent="0.25">
      <c r="A1048" s="16"/>
      <c r="B1048" s="186"/>
      <c r="C1048" s="185"/>
      <c r="D1048" s="19"/>
      <c r="E1048" s="20"/>
      <c r="F1048" s="20"/>
    </row>
    <row r="1049" spans="1:6" x14ac:dyDescent="0.25">
      <c r="A1049" s="189">
        <v>1.3</v>
      </c>
      <c r="B1049" s="184" t="s">
        <v>157</v>
      </c>
      <c r="C1049" s="185"/>
      <c r="D1049" s="19"/>
      <c r="E1049" s="20"/>
      <c r="F1049" s="20"/>
    </row>
    <row r="1050" spans="1:6" x14ac:dyDescent="0.25">
      <c r="A1050" s="16" t="s">
        <v>933</v>
      </c>
      <c r="B1050" s="186" t="s">
        <v>753</v>
      </c>
      <c r="C1050" s="185">
        <v>171.69</v>
      </c>
      <c r="D1050" s="19" t="s">
        <v>55</v>
      </c>
      <c r="E1050" s="20">
        <v>454.01</v>
      </c>
      <c r="F1050" s="20">
        <f>IF(C1050&gt;0,(ROUND((E1050*C1050),2))," ")</f>
        <v>77948.98</v>
      </c>
    </row>
    <row r="1051" spans="1:6" x14ac:dyDescent="0.25">
      <c r="A1051" s="16" t="s">
        <v>934</v>
      </c>
      <c r="B1051" s="186" t="s">
        <v>59</v>
      </c>
      <c r="C1051" s="185">
        <v>38.770000000000003</v>
      </c>
      <c r="D1051" s="19" t="s">
        <v>55</v>
      </c>
      <c r="E1051" s="20">
        <v>494.41</v>
      </c>
      <c r="F1051" s="20">
        <f>IF(C1051&gt;0,(ROUND((E1051*C1051),2))," ")</f>
        <v>19168.28</v>
      </c>
    </row>
    <row r="1052" spans="1:6" x14ac:dyDescent="0.25">
      <c r="A1052" s="16" t="s">
        <v>935</v>
      </c>
      <c r="B1052" s="186" t="s">
        <v>936</v>
      </c>
      <c r="C1052" s="185">
        <v>73.569999999999993</v>
      </c>
      <c r="D1052" s="19" t="s">
        <v>55</v>
      </c>
      <c r="E1052" s="20">
        <v>678.06</v>
      </c>
      <c r="F1052" s="20">
        <f>IF(C1052&gt;0,(ROUND((E1052*C1052),2))," ")</f>
        <v>49884.87</v>
      </c>
    </row>
    <row r="1053" spans="1:6" x14ac:dyDescent="0.25">
      <c r="A1053" s="16" t="s">
        <v>937</v>
      </c>
      <c r="B1053" s="186" t="s">
        <v>162</v>
      </c>
      <c r="C1053" s="185">
        <v>114.22</v>
      </c>
      <c r="D1053" s="19" t="s">
        <v>18</v>
      </c>
      <c r="E1053" s="20">
        <v>117.41</v>
      </c>
      <c r="F1053" s="20">
        <f>IF(C1053&gt;0,(ROUND((E1053*C1053),2))," ")</f>
        <v>13410.57</v>
      </c>
    </row>
    <row r="1054" spans="1:6" x14ac:dyDescent="0.25">
      <c r="A1054" s="16"/>
      <c r="B1054" s="186"/>
      <c r="C1054" s="185"/>
      <c r="D1054" s="19"/>
      <c r="E1054" s="20"/>
      <c r="F1054" s="20"/>
    </row>
    <row r="1055" spans="1:6" x14ac:dyDescent="0.25">
      <c r="A1055" s="187">
        <v>2</v>
      </c>
      <c r="B1055" s="184" t="s">
        <v>938</v>
      </c>
      <c r="C1055" s="185"/>
      <c r="D1055" s="19"/>
      <c r="E1055" s="20"/>
      <c r="F1055" s="20"/>
    </row>
    <row r="1056" spans="1:6" x14ac:dyDescent="0.25">
      <c r="A1056" s="189">
        <v>2.1</v>
      </c>
      <c r="B1056" s="184" t="s">
        <v>310</v>
      </c>
      <c r="C1056" s="185"/>
      <c r="D1056" s="19"/>
      <c r="E1056" s="20"/>
      <c r="F1056" s="20"/>
    </row>
    <row r="1057" spans="1:6" x14ac:dyDescent="0.25">
      <c r="A1057" s="16" t="s">
        <v>345</v>
      </c>
      <c r="B1057" s="186" t="s">
        <v>920</v>
      </c>
      <c r="C1057" s="185">
        <v>262.64</v>
      </c>
      <c r="D1057" s="19" t="s">
        <v>21</v>
      </c>
      <c r="E1057" s="20">
        <v>152.11000000000001</v>
      </c>
      <c r="F1057" s="20">
        <f>IF(C1057&gt;0,(ROUND((E1057*C1057),2))," ")</f>
        <v>39950.17</v>
      </c>
    </row>
    <row r="1058" spans="1:6" x14ac:dyDescent="0.25">
      <c r="A1058" s="16" t="s">
        <v>348</v>
      </c>
      <c r="B1058" s="186" t="s">
        <v>939</v>
      </c>
      <c r="C1058" s="185">
        <v>70.58</v>
      </c>
      <c r="D1058" s="19" t="s">
        <v>21</v>
      </c>
      <c r="E1058" s="20">
        <v>224.1</v>
      </c>
      <c r="F1058" s="20">
        <f>IF(C1058&gt;0,(ROUND((E1058*C1058),2))," ")</f>
        <v>15816.98</v>
      </c>
    </row>
    <row r="1059" spans="1:6" ht="28.5" x14ac:dyDescent="0.25">
      <c r="A1059" s="16" t="s">
        <v>940</v>
      </c>
      <c r="B1059" s="212" t="s">
        <v>877</v>
      </c>
      <c r="C1059" s="185">
        <v>259.27999999999997</v>
      </c>
      <c r="D1059" s="19" t="s">
        <v>350</v>
      </c>
      <c r="E1059" s="20">
        <v>195.86</v>
      </c>
      <c r="F1059" s="20">
        <f>IF(C1059&gt;0,(ROUND((E1059*C1059),2))," ")</f>
        <v>50782.58</v>
      </c>
    </row>
    <row r="1060" spans="1:6" x14ac:dyDescent="0.25">
      <c r="A1060" s="16"/>
      <c r="B1060" s="186"/>
      <c r="C1060" s="185"/>
      <c r="D1060" s="19"/>
      <c r="E1060" s="20"/>
      <c r="F1060" s="20"/>
    </row>
    <row r="1061" spans="1:6" ht="17.25" x14ac:dyDescent="0.25">
      <c r="A1061" s="189">
        <v>2.2000000000000002</v>
      </c>
      <c r="B1061" s="184" t="s">
        <v>941</v>
      </c>
      <c r="C1061" s="185"/>
      <c r="D1061" s="19"/>
      <c r="E1061" s="20"/>
      <c r="F1061" s="20"/>
    </row>
    <row r="1062" spans="1:6" x14ac:dyDescent="0.25">
      <c r="A1062" s="16" t="s">
        <v>942</v>
      </c>
      <c r="B1062" s="186" t="s">
        <v>943</v>
      </c>
      <c r="C1062" s="185">
        <v>19.190000000000001</v>
      </c>
      <c r="D1062" s="19" t="s">
        <v>21</v>
      </c>
      <c r="E1062" s="20">
        <v>16046.09</v>
      </c>
      <c r="F1062" s="20">
        <f>IF(C1062&gt;0,(ROUND((E1062*C1062),2))," ")</f>
        <v>307924.46999999997</v>
      </c>
    </row>
    <row r="1063" spans="1:6" ht="16.5" x14ac:dyDescent="0.25">
      <c r="A1063" s="16" t="s">
        <v>944</v>
      </c>
      <c r="B1063" s="186" t="s">
        <v>945</v>
      </c>
      <c r="C1063" s="185">
        <v>1.31</v>
      </c>
      <c r="D1063" s="19" t="s">
        <v>21</v>
      </c>
      <c r="E1063" s="20">
        <v>26317.94</v>
      </c>
      <c r="F1063" s="20">
        <f>IF(C1063&gt;0,(ROUND((E1063*C1063),2))," ")</f>
        <v>34476.5</v>
      </c>
    </row>
    <row r="1064" spans="1:6" ht="16.5" x14ac:dyDescent="0.25">
      <c r="A1064" s="16" t="s">
        <v>946</v>
      </c>
      <c r="B1064" s="186" t="s">
        <v>947</v>
      </c>
      <c r="C1064" s="185">
        <v>30.2</v>
      </c>
      <c r="D1064" s="19" t="s">
        <v>21</v>
      </c>
      <c r="E1064" s="20">
        <v>24345.53</v>
      </c>
      <c r="F1064" s="20">
        <f>IF(C1064&gt;0,(ROUND((E1064*C1064),2))," ")</f>
        <v>735235.01</v>
      </c>
    </row>
    <row r="1065" spans="1:6" ht="16.5" x14ac:dyDescent="0.25">
      <c r="A1065" s="16" t="s">
        <v>948</v>
      </c>
      <c r="B1065" s="186" t="s">
        <v>949</v>
      </c>
      <c r="C1065" s="185">
        <v>11.27</v>
      </c>
      <c r="D1065" s="19" t="s">
        <v>21</v>
      </c>
      <c r="E1065" s="20">
        <v>19428.97</v>
      </c>
      <c r="F1065" s="20">
        <f>IF(C1065&gt;0,(ROUND((E1065*C1065),2))," ")</f>
        <v>218964.49</v>
      </c>
    </row>
    <row r="1066" spans="1:6" ht="16.5" x14ac:dyDescent="0.25">
      <c r="A1066" s="252" t="s">
        <v>950</v>
      </c>
      <c r="B1066" s="205" t="s">
        <v>932</v>
      </c>
      <c r="C1066" s="206">
        <v>1.32</v>
      </c>
      <c r="D1066" s="207" t="s">
        <v>21</v>
      </c>
      <c r="E1066" s="208">
        <v>18380.599999999999</v>
      </c>
      <c r="F1066" s="208">
        <f>IF(C1066&gt;0,(ROUND((E1066*C1066),2))," ")</f>
        <v>24262.39</v>
      </c>
    </row>
    <row r="1067" spans="1:6" x14ac:dyDescent="0.25">
      <c r="A1067" s="16"/>
      <c r="B1067" s="186"/>
      <c r="C1067" s="185"/>
      <c r="D1067" s="19"/>
      <c r="E1067" s="20"/>
      <c r="F1067" s="20"/>
    </row>
    <row r="1068" spans="1:6" x14ac:dyDescent="0.25">
      <c r="A1068" s="189">
        <v>2.2999999999999998</v>
      </c>
      <c r="B1068" s="184" t="s">
        <v>694</v>
      </c>
      <c r="C1068" s="185"/>
      <c r="D1068" s="19"/>
      <c r="E1068" s="20"/>
      <c r="F1068" s="20"/>
    </row>
    <row r="1069" spans="1:6" x14ac:dyDescent="0.25">
      <c r="A1069" s="16" t="s">
        <v>951</v>
      </c>
      <c r="B1069" s="186" t="s">
        <v>753</v>
      </c>
      <c r="C1069" s="185">
        <v>158.15</v>
      </c>
      <c r="D1069" s="19" t="s">
        <v>55</v>
      </c>
      <c r="E1069" s="20">
        <v>454.01</v>
      </c>
      <c r="F1069" s="20">
        <f>IF(C1069&gt;0,(ROUND((E1069*C1069),2))," ")</f>
        <v>71801.679999999993</v>
      </c>
    </row>
    <row r="1070" spans="1:6" x14ac:dyDescent="0.25">
      <c r="A1070" s="16" t="s">
        <v>952</v>
      </c>
      <c r="B1070" s="186" t="s">
        <v>59</v>
      </c>
      <c r="C1070" s="185">
        <v>39.5</v>
      </c>
      <c r="D1070" s="19" t="s">
        <v>55</v>
      </c>
      <c r="E1070" s="20">
        <v>494.41</v>
      </c>
      <c r="F1070" s="20">
        <f>IF(C1070&gt;0,(ROUND((E1070*C1070),2))," ")</f>
        <v>19529.2</v>
      </c>
    </row>
    <row r="1071" spans="1:6" x14ac:dyDescent="0.25">
      <c r="A1071" s="16" t="s">
        <v>953</v>
      </c>
      <c r="B1071" s="186" t="s">
        <v>936</v>
      </c>
      <c r="C1071" s="185">
        <v>93.25</v>
      </c>
      <c r="D1071" s="19" t="s">
        <v>55</v>
      </c>
      <c r="E1071" s="20">
        <v>678.06</v>
      </c>
      <c r="F1071" s="20">
        <f>IF(C1071&gt;0,(ROUND((E1071*C1071),2))," ")</f>
        <v>63229.1</v>
      </c>
    </row>
    <row r="1072" spans="1:6" x14ac:dyDescent="0.25">
      <c r="A1072" s="16" t="s">
        <v>954</v>
      </c>
      <c r="B1072" s="186" t="s">
        <v>162</v>
      </c>
      <c r="C1072" s="185">
        <v>119.75</v>
      </c>
      <c r="D1072" s="19" t="s">
        <v>18</v>
      </c>
      <c r="E1072" s="20">
        <v>117.41</v>
      </c>
      <c r="F1072" s="20">
        <f>IF(C1072&gt;0,(ROUND((E1072*C1072),2))," ")</f>
        <v>14059.85</v>
      </c>
    </row>
    <row r="1073" spans="1:6" x14ac:dyDescent="0.25">
      <c r="A1073" s="273"/>
      <c r="B1073" s="273" t="s">
        <v>955</v>
      </c>
      <c r="C1073" s="274"/>
      <c r="D1073" s="274"/>
      <c r="E1073" s="275"/>
      <c r="F1073" s="275">
        <f>SUM(F1039:F1072)</f>
        <v>3183094.5500000007</v>
      </c>
    </row>
    <row r="1074" spans="1:6" x14ac:dyDescent="0.25">
      <c r="A1074" s="196"/>
      <c r="B1074" s="190"/>
      <c r="C1074" s="257"/>
      <c r="D1074" s="221"/>
      <c r="E1074" s="222"/>
      <c r="F1074" s="222"/>
    </row>
    <row r="1075" spans="1:6" ht="25.5" x14ac:dyDescent="0.25">
      <c r="A1075" s="239" t="s">
        <v>956</v>
      </c>
      <c r="B1075" s="184" t="s">
        <v>957</v>
      </c>
      <c r="C1075" s="301"/>
      <c r="D1075" s="271"/>
      <c r="E1075" s="102"/>
      <c r="F1075" s="102" t="str">
        <f t="shared" ref="F1075:F1138" si="32">IF(C1075&gt;0,(ROUND((E1075*C1075),2))," ")</f>
        <v xml:space="preserve"> </v>
      </c>
    </row>
    <row r="1076" spans="1:6" x14ac:dyDescent="0.25">
      <c r="A1076" s="16"/>
      <c r="B1076" s="195"/>
      <c r="C1076" s="185"/>
      <c r="D1076" s="19"/>
      <c r="E1076" s="20"/>
      <c r="F1076" s="20" t="str">
        <f t="shared" si="32"/>
        <v xml:space="preserve"> </v>
      </c>
    </row>
    <row r="1077" spans="1:6" x14ac:dyDescent="0.25">
      <c r="A1077" s="187">
        <v>1</v>
      </c>
      <c r="B1077" s="195" t="s">
        <v>17</v>
      </c>
      <c r="C1077" s="185">
        <v>460.4</v>
      </c>
      <c r="D1077" s="19" t="s">
        <v>18</v>
      </c>
      <c r="E1077" s="20">
        <v>10.53</v>
      </c>
      <c r="F1077" s="20">
        <f>+E1077*C1077</f>
        <v>4848.0119999999997</v>
      </c>
    </row>
    <row r="1078" spans="1:6" x14ac:dyDescent="0.25">
      <c r="A1078" s="16"/>
      <c r="B1078" s="195"/>
      <c r="C1078" s="185"/>
      <c r="D1078" s="19"/>
      <c r="E1078" s="20"/>
      <c r="F1078" s="20"/>
    </row>
    <row r="1079" spans="1:6" x14ac:dyDescent="0.25">
      <c r="A1079" s="187">
        <v>2</v>
      </c>
      <c r="B1079" s="302" t="s">
        <v>19</v>
      </c>
      <c r="C1079" s="185"/>
      <c r="D1079" s="19"/>
      <c r="E1079" s="20"/>
      <c r="F1079" s="20" t="str">
        <f t="shared" si="32"/>
        <v xml:space="preserve"> </v>
      </c>
    </row>
    <row r="1080" spans="1:6" x14ac:dyDescent="0.25">
      <c r="A1080" s="194">
        <v>2.1</v>
      </c>
      <c r="B1080" s="186" t="s">
        <v>958</v>
      </c>
      <c r="C1080" s="185">
        <v>824.2</v>
      </c>
      <c r="D1080" s="19" t="s">
        <v>347</v>
      </c>
      <c r="E1080" s="20">
        <v>224.1</v>
      </c>
      <c r="F1080" s="20">
        <f t="shared" si="32"/>
        <v>184703.22</v>
      </c>
    </row>
    <row r="1081" spans="1:6" x14ac:dyDescent="0.25">
      <c r="A1081" s="194">
        <v>2.2000000000000002</v>
      </c>
      <c r="B1081" s="186" t="s">
        <v>959</v>
      </c>
      <c r="C1081" s="185">
        <v>759.11</v>
      </c>
      <c r="D1081" s="19" t="s">
        <v>353</v>
      </c>
      <c r="E1081" s="20">
        <v>116.29</v>
      </c>
      <c r="F1081" s="20">
        <f t="shared" si="32"/>
        <v>88276.9</v>
      </c>
    </row>
    <row r="1082" spans="1:6" x14ac:dyDescent="0.25">
      <c r="A1082" s="194">
        <v>2.2999999999999998</v>
      </c>
      <c r="B1082" s="186" t="s">
        <v>960</v>
      </c>
      <c r="C1082" s="185">
        <v>31.6</v>
      </c>
      <c r="D1082" s="19" t="s">
        <v>21</v>
      </c>
      <c r="E1082" s="20">
        <v>979.5</v>
      </c>
      <c r="F1082" s="20">
        <f t="shared" si="32"/>
        <v>30952.2</v>
      </c>
    </row>
    <row r="1083" spans="1:6" ht="28.5" x14ac:dyDescent="0.25">
      <c r="A1083" s="194">
        <v>2.4</v>
      </c>
      <c r="B1083" s="212" t="s">
        <v>877</v>
      </c>
      <c r="C1083" s="185">
        <v>78.099999999999994</v>
      </c>
      <c r="D1083" s="19" t="s">
        <v>961</v>
      </c>
      <c r="E1083" s="20">
        <v>195.86</v>
      </c>
      <c r="F1083" s="20">
        <f t="shared" si="32"/>
        <v>15296.67</v>
      </c>
    </row>
    <row r="1084" spans="1:6" x14ac:dyDescent="0.25">
      <c r="A1084" s="196"/>
      <c r="B1084" s="190"/>
      <c r="C1084" s="185"/>
      <c r="D1084" s="19"/>
      <c r="E1084" s="20"/>
      <c r="F1084" s="20" t="str">
        <f t="shared" si="32"/>
        <v xml:space="preserve"> </v>
      </c>
    </row>
    <row r="1085" spans="1:6" x14ac:dyDescent="0.25">
      <c r="A1085" s="187">
        <v>3</v>
      </c>
      <c r="B1085" s="302" t="s">
        <v>962</v>
      </c>
      <c r="C1085" s="185"/>
      <c r="D1085" s="19"/>
      <c r="E1085" s="20"/>
      <c r="F1085" s="20" t="str">
        <f t="shared" si="32"/>
        <v xml:space="preserve"> </v>
      </c>
    </row>
    <row r="1086" spans="1:6" x14ac:dyDescent="0.25">
      <c r="A1086" s="194">
        <v>3.1</v>
      </c>
      <c r="B1086" s="186" t="s">
        <v>963</v>
      </c>
      <c r="C1086" s="185">
        <v>46</v>
      </c>
      <c r="D1086" s="19" t="s">
        <v>18</v>
      </c>
      <c r="E1086" s="20">
        <v>13325</v>
      </c>
      <c r="F1086" s="20">
        <f t="shared" si="32"/>
        <v>612950</v>
      </c>
    </row>
    <row r="1087" spans="1:6" x14ac:dyDescent="0.25">
      <c r="A1087" s="194">
        <v>3.2</v>
      </c>
      <c r="B1087" s="186" t="s">
        <v>964</v>
      </c>
      <c r="C1087" s="185">
        <v>2</v>
      </c>
      <c r="D1087" s="19" t="s">
        <v>18</v>
      </c>
      <c r="E1087" s="20">
        <v>7041.67</v>
      </c>
      <c r="F1087" s="20">
        <f t="shared" si="32"/>
        <v>14083.34</v>
      </c>
    </row>
    <row r="1088" spans="1:6" x14ac:dyDescent="0.25">
      <c r="A1088" s="194">
        <v>3.3</v>
      </c>
      <c r="B1088" s="186" t="s">
        <v>965</v>
      </c>
      <c r="C1088" s="18">
        <v>399.78</v>
      </c>
      <c r="D1088" s="19" t="s">
        <v>18</v>
      </c>
      <c r="E1088" s="20">
        <v>6183.87</v>
      </c>
      <c r="F1088" s="20">
        <f>IF(C1088&gt;0,(ROUND((E1088*C1088),2))," ")</f>
        <v>2472187.5499999998</v>
      </c>
    </row>
    <row r="1089" spans="1:6" x14ac:dyDescent="0.25">
      <c r="A1089" s="194">
        <v>3.4</v>
      </c>
      <c r="B1089" s="186" t="s">
        <v>966</v>
      </c>
      <c r="C1089" s="185">
        <v>49.92</v>
      </c>
      <c r="D1089" s="19" t="s">
        <v>18</v>
      </c>
      <c r="E1089" s="20">
        <v>2833.01</v>
      </c>
      <c r="F1089" s="20">
        <f>IF(C1089&gt;0,(ROUND((E1089*C1089),2))," ")</f>
        <v>141423.85999999999</v>
      </c>
    </row>
    <row r="1090" spans="1:6" x14ac:dyDescent="0.25">
      <c r="A1090" s="196"/>
      <c r="B1090" s="190"/>
      <c r="C1090" s="185"/>
      <c r="D1090" s="19"/>
      <c r="E1090" s="20"/>
      <c r="F1090" s="20" t="str">
        <f t="shared" si="32"/>
        <v xml:space="preserve"> </v>
      </c>
    </row>
    <row r="1091" spans="1:6" x14ac:dyDescent="0.25">
      <c r="A1091" s="187">
        <v>4</v>
      </c>
      <c r="B1091" s="302" t="s">
        <v>967</v>
      </c>
      <c r="C1091" s="185"/>
      <c r="D1091" s="19"/>
      <c r="E1091" s="20"/>
      <c r="F1091" s="20" t="str">
        <f t="shared" si="32"/>
        <v xml:space="preserve"> </v>
      </c>
    </row>
    <row r="1092" spans="1:6" x14ac:dyDescent="0.25">
      <c r="A1092" s="194">
        <v>4.0999999999999996</v>
      </c>
      <c r="B1092" s="186" t="s">
        <v>968</v>
      </c>
      <c r="C1092" s="185">
        <v>46</v>
      </c>
      <c r="D1092" s="19" t="s">
        <v>18</v>
      </c>
      <c r="E1092" s="20">
        <v>684.51</v>
      </c>
      <c r="F1092" s="20">
        <f t="shared" si="32"/>
        <v>31487.46</v>
      </c>
    </row>
    <row r="1093" spans="1:6" x14ac:dyDescent="0.25">
      <c r="A1093" s="194">
        <v>4.2</v>
      </c>
      <c r="B1093" s="186" t="s">
        <v>969</v>
      </c>
      <c r="C1093" s="185">
        <v>2</v>
      </c>
      <c r="D1093" s="19" t="s">
        <v>18</v>
      </c>
      <c r="E1093" s="20">
        <v>383.63</v>
      </c>
      <c r="F1093" s="20">
        <f t="shared" si="32"/>
        <v>767.26</v>
      </c>
    </row>
    <row r="1094" spans="1:6" x14ac:dyDescent="0.25">
      <c r="A1094" s="194">
        <v>4.3</v>
      </c>
      <c r="B1094" s="186" t="s">
        <v>970</v>
      </c>
      <c r="C1094" s="185">
        <v>364.4</v>
      </c>
      <c r="D1094" s="19" t="s">
        <v>18</v>
      </c>
      <c r="E1094" s="20">
        <v>55.95</v>
      </c>
      <c r="F1094" s="20">
        <f>IF(C1094&gt;0,(ROUND((E1094*C1094),2))," ")</f>
        <v>20388.18</v>
      </c>
    </row>
    <row r="1095" spans="1:6" x14ac:dyDescent="0.25">
      <c r="A1095" s="194">
        <v>4.4000000000000004</v>
      </c>
      <c r="B1095" s="186" t="s">
        <v>971</v>
      </c>
      <c r="C1095" s="185">
        <v>48</v>
      </c>
      <c r="D1095" s="19" t="s">
        <v>18</v>
      </c>
      <c r="E1095" s="20">
        <v>43.04</v>
      </c>
      <c r="F1095" s="20">
        <f>IF(C1095&gt;0,(ROUND((E1095*C1095),2))," ")</f>
        <v>2065.92</v>
      </c>
    </row>
    <row r="1096" spans="1:6" x14ac:dyDescent="0.25">
      <c r="A1096" s="196"/>
      <c r="B1096" s="186"/>
      <c r="C1096" s="185"/>
      <c r="D1096" s="19"/>
      <c r="E1096" s="20"/>
      <c r="F1096" s="20" t="str">
        <f t="shared" si="32"/>
        <v xml:space="preserve"> </v>
      </c>
    </row>
    <row r="1097" spans="1:6" x14ac:dyDescent="0.25">
      <c r="A1097" s="187">
        <v>5</v>
      </c>
      <c r="B1097" s="302" t="s">
        <v>972</v>
      </c>
      <c r="C1097" s="185"/>
      <c r="D1097" s="19"/>
      <c r="E1097" s="20"/>
      <c r="F1097" s="20" t="str">
        <f t="shared" si="32"/>
        <v xml:space="preserve"> </v>
      </c>
    </row>
    <row r="1098" spans="1:6" x14ac:dyDescent="0.25">
      <c r="A1098" s="194">
        <v>5.0999999999999996</v>
      </c>
      <c r="B1098" s="186" t="s">
        <v>973</v>
      </c>
      <c r="C1098" s="185">
        <v>6</v>
      </c>
      <c r="D1098" s="19" t="s">
        <v>30</v>
      </c>
      <c r="E1098" s="20">
        <v>115513.62</v>
      </c>
      <c r="F1098" s="20">
        <f>IF(C1098&gt;0,(ROUND((E1098*C1098),2))," ")</f>
        <v>693081.72</v>
      </c>
    </row>
    <row r="1099" spans="1:6" x14ac:dyDescent="0.25">
      <c r="A1099" s="194">
        <v>5.2</v>
      </c>
      <c r="B1099" s="186" t="s">
        <v>974</v>
      </c>
      <c r="C1099" s="185">
        <v>4</v>
      </c>
      <c r="D1099" s="19" t="s">
        <v>30</v>
      </c>
      <c r="E1099" s="20">
        <v>67288.84</v>
      </c>
      <c r="F1099" s="20">
        <f>IF(C1099&gt;0,(ROUND((E1099*C1099),2))," ")</f>
        <v>269155.36</v>
      </c>
    </row>
    <row r="1100" spans="1:6" x14ac:dyDescent="0.25">
      <c r="A1100" s="194">
        <v>5.3</v>
      </c>
      <c r="B1100" s="186" t="s">
        <v>975</v>
      </c>
      <c r="C1100" s="185">
        <v>2</v>
      </c>
      <c r="D1100" s="19" t="s">
        <v>30</v>
      </c>
      <c r="E1100" s="20">
        <v>23797.599999999999</v>
      </c>
      <c r="F1100" s="20">
        <f t="shared" si="32"/>
        <v>47595.199999999997</v>
      </c>
    </row>
    <row r="1101" spans="1:6" x14ac:dyDescent="0.25">
      <c r="A1101" s="194">
        <v>5.4</v>
      </c>
      <c r="B1101" s="186" t="s">
        <v>975</v>
      </c>
      <c r="C1101" s="185">
        <v>1</v>
      </c>
      <c r="D1101" s="19" t="s">
        <v>30</v>
      </c>
      <c r="E1101" s="20">
        <v>23797.599999999999</v>
      </c>
      <c r="F1101" s="20">
        <f t="shared" si="32"/>
        <v>23797.599999999999</v>
      </c>
    </row>
    <row r="1102" spans="1:6" x14ac:dyDescent="0.25">
      <c r="A1102" s="194">
        <v>5.5</v>
      </c>
      <c r="B1102" s="186" t="s">
        <v>976</v>
      </c>
      <c r="C1102" s="185">
        <v>6</v>
      </c>
      <c r="D1102" s="19" t="s">
        <v>30</v>
      </c>
      <c r="E1102" s="20">
        <v>17368.89</v>
      </c>
      <c r="F1102" s="20">
        <f t="shared" si="32"/>
        <v>104213.34</v>
      </c>
    </row>
    <row r="1103" spans="1:6" x14ac:dyDescent="0.25">
      <c r="A1103" s="194">
        <v>5.6</v>
      </c>
      <c r="B1103" s="186" t="s">
        <v>977</v>
      </c>
      <c r="C1103" s="185">
        <v>2</v>
      </c>
      <c r="D1103" s="19" t="s">
        <v>30</v>
      </c>
      <c r="E1103" s="20">
        <v>20404.68</v>
      </c>
      <c r="F1103" s="20">
        <f t="shared" si="32"/>
        <v>40809.360000000001</v>
      </c>
    </row>
    <row r="1104" spans="1:6" x14ac:dyDescent="0.25">
      <c r="A1104" s="194">
        <v>5.7</v>
      </c>
      <c r="B1104" s="186" t="s">
        <v>978</v>
      </c>
      <c r="C1104" s="185">
        <v>3</v>
      </c>
      <c r="D1104" s="19" t="s">
        <v>30</v>
      </c>
      <c r="E1104" s="20">
        <v>32012.07</v>
      </c>
      <c r="F1104" s="20">
        <f t="shared" si="32"/>
        <v>96036.21</v>
      </c>
    </row>
    <row r="1105" spans="1:6" x14ac:dyDescent="0.25">
      <c r="A1105" s="194">
        <v>5.8</v>
      </c>
      <c r="B1105" s="186" t="s">
        <v>978</v>
      </c>
      <c r="C1105" s="185">
        <v>3</v>
      </c>
      <c r="D1105" s="19" t="s">
        <v>30</v>
      </c>
      <c r="E1105" s="20">
        <v>32012.07</v>
      </c>
      <c r="F1105" s="20">
        <f t="shared" si="32"/>
        <v>96036.21</v>
      </c>
    </row>
    <row r="1106" spans="1:6" x14ac:dyDescent="0.25">
      <c r="A1106" s="194">
        <v>5.9</v>
      </c>
      <c r="B1106" s="186" t="s">
        <v>979</v>
      </c>
      <c r="C1106" s="185">
        <v>3</v>
      </c>
      <c r="D1106" s="19" t="s">
        <v>30</v>
      </c>
      <c r="E1106" s="20">
        <v>4984.59</v>
      </c>
      <c r="F1106" s="20">
        <f t="shared" si="32"/>
        <v>14953.77</v>
      </c>
    </row>
    <row r="1107" spans="1:6" x14ac:dyDescent="0.25">
      <c r="A1107" s="16">
        <v>5.0999999999999996</v>
      </c>
      <c r="B1107" s="186" t="s">
        <v>980</v>
      </c>
      <c r="C1107" s="185">
        <v>3</v>
      </c>
      <c r="D1107" s="19" t="s">
        <v>30</v>
      </c>
      <c r="E1107" s="20">
        <v>2841.68</v>
      </c>
      <c r="F1107" s="20">
        <f t="shared" si="32"/>
        <v>8525.0400000000009</v>
      </c>
    </row>
    <row r="1108" spans="1:6" x14ac:dyDescent="0.25">
      <c r="A1108" s="16">
        <v>5.1100000000000003</v>
      </c>
      <c r="B1108" s="186" t="s">
        <v>981</v>
      </c>
      <c r="C1108" s="185">
        <v>2</v>
      </c>
      <c r="D1108" s="19" t="s">
        <v>30</v>
      </c>
      <c r="E1108" s="20">
        <v>35671.19</v>
      </c>
      <c r="F1108" s="20">
        <f>IF(C1108&gt;0,(ROUND((E1108*C1108),2))," ")</f>
        <v>71342.38</v>
      </c>
    </row>
    <row r="1109" spans="1:6" x14ac:dyDescent="0.25">
      <c r="A1109" s="16">
        <v>5.12</v>
      </c>
      <c r="B1109" s="186" t="s">
        <v>982</v>
      </c>
      <c r="C1109" s="185">
        <v>2</v>
      </c>
      <c r="D1109" s="19" t="s">
        <v>30</v>
      </c>
      <c r="E1109" s="20">
        <v>30849.65</v>
      </c>
      <c r="F1109" s="20">
        <f>IF(C1109&gt;0,(ROUND((E1109*C1109),2))," ")</f>
        <v>61699.3</v>
      </c>
    </row>
    <row r="1110" spans="1:6" x14ac:dyDescent="0.25">
      <c r="A1110" s="16">
        <v>5.13</v>
      </c>
      <c r="B1110" s="186" t="s">
        <v>983</v>
      </c>
      <c r="C1110" s="185">
        <v>4</v>
      </c>
      <c r="D1110" s="19" t="s">
        <v>30</v>
      </c>
      <c r="E1110" s="20">
        <v>7367</v>
      </c>
      <c r="F1110" s="20">
        <f>IF(C1110&gt;0,(ROUND((E1110*C1110),2))," ")</f>
        <v>29468</v>
      </c>
    </row>
    <row r="1111" spans="1:6" x14ac:dyDescent="0.25">
      <c r="A1111" s="16">
        <v>5.14</v>
      </c>
      <c r="B1111" s="186" t="s">
        <v>984</v>
      </c>
      <c r="C1111" s="185">
        <v>4</v>
      </c>
      <c r="D1111" s="19" t="s">
        <v>30</v>
      </c>
      <c r="E1111" s="20">
        <v>12958.45</v>
      </c>
      <c r="F1111" s="20">
        <f>IF(C1111&gt;0,(ROUND((E1111*C1111),2))," ")</f>
        <v>51833.8</v>
      </c>
    </row>
    <row r="1112" spans="1:6" x14ac:dyDescent="0.25">
      <c r="A1112" s="16">
        <v>5.15</v>
      </c>
      <c r="B1112" s="186" t="s">
        <v>985</v>
      </c>
      <c r="C1112" s="185">
        <v>1</v>
      </c>
      <c r="D1112" s="19" t="s">
        <v>30</v>
      </c>
      <c r="E1112" s="20">
        <v>8315.49</v>
      </c>
      <c r="F1112" s="20">
        <f>IF(C1112&gt;0,(ROUND((E1112*C1112),2))," ")</f>
        <v>8315.49</v>
      </c>
    </row>
    <row r="1113" spans="1:6" x14ac:dyDescent="0.25">
      <c r="A1113" s="16">
        <v>5.16</v>
      </c>
      <c r="B1113" s="186" t="s">
        <v>986</v>
      </c>
      <c r="C1113" s="185">
        <v>1</v>
      </c>
      <c r="D1113" s="19" t="s">
        <v>30</v>
      </c>
      <c r="E1113" s="20">
        <v>10583.03</v>
      </c>
      <c r="F1113" s="20">
        <f t="shared" si="32"/>
        <v>10583.03</v>
      </c>
    </row>
    <row r="1114" spans="1:6" x14ac:dyDescent="0.25">
      <c r="A1114" s="16">
        <v>5.17</v>
      </c>
      <c r="B1114" s="186" t="s">
        <v>987</v>
      </c>
      <c r="C1114" s="185">
        <v>1</v>
      </c>
      <c r="D1114" s="19" t="s">
        <v>30</v>
      </c>
      <c r="E1114" s="20">
        <v>132666.94</v>
      </c>
      <c r="F1114" s="20">
        <f t="shared" si="32"/>
        <v>132666.94</v>
      </c>
    </row>
    <row r="1115" spans="1:6" x14ac:dyDescent="0.25">
      <c r="A1115" s="16">
        <v>5.18</v>
      </c>
      <c r="B1115" s="186" t="s">
        <v>988</v>
      </c>
      <c r="C1115" s="185">
        <v>2</v>
      </c>
      <c r="D1115" s="19" t="s">
        <v>30</v>
      </c>
      <c r="E1115" s="20">
        <v>75450.31</v>
      </c>
      <c r="F1115" s="20">
        <f t="shared" si="32"/>
        <v>150900.62</v>
      </c>
    </row>
    <row r="1116" spans="1:6" x14ac:dyDescent="0.25">
      <c r="A1116" s="16">
        <v>5.19</v>
      </c>
      <c r="B1116" s="186" t="s">
        <v>989</v>
      </c>
      <c r="C1116" s="185">
        <v>2</v>
      </c>
      <c r="D1116" s="19" t="s">
        <v>30</v>
      </c>
      <c r="E1116" s="20">
        <v>56049.36</v>
      </c>
      <c r="F1116" s="20">
        <f t="shared" si="32"/>
        <v>112098.72</v>
      </c>
    </row>
    <row r="1117" spans="1:6" x14ac:dyDescent="0.25">
      <c r="A1117" s="16">
        <v>5.2</v>
      </c>
      <c r="B1117" s="186" t="s">
        <v>990</v>
      </c>
      <c r="C1117" s="185">
        <v>1</v>
      </c>
      <c r="D1117" s="19" t="s">
        <v>503</v>
      </c>
      <c r="E1117" s="20">
        <v>6936</v>
      </c>
      <c r="F1117" s="20">
        <f t="shared" si="32"/>
        <v>6936</v>
      </c>
    </row>
    <row r="1118" spans="1:6" x14ac:dyDescent="0.25">
      <c r="A1118" s="196"/>
      <c r="B1118" s="186"/>
      <c r="C1118" s="185"/>
      <c r="D1118" s="19"/>
      <c r="E1118" s="20"/>
      <c r="F1118" s="20" t="str">
        <f t="shared" si="32"/>
        <v xml:space="preserve"> </v>
      </c>
    </row>
    <row r="1119" spans="1:6" x14ac:dyDescent="0.25">
      <c r="A1119" s="187">
        <v>6</v>
      </c>
      <c r="B1119" s="302" t="s">
        <v>991</v>
      </c>
      <c r="C1119" s="185"/>
      <c r="D1119" s="19"/>
      <c r="E1119" s="20"/>
      <c r="F1119" s="20" t="str">
        <f t="shared" si="32"/>
        <v xml:space="preserve"> </v>
      </c>
    </row>
    <row r="1120" spans="1:6" x14ac:dyDescent="0.25">
      <c r="A1120" s="194">
        <v>6.1</v>
      </c>
      <c r="B1120" s="186" t="s">
        <v>992</v>
      </c>
      <c r="C1120" s="185">
        <v>1</v>
      </c>
      <c r="D1120" s="19" t="s">
        <v>30</v>
      </c>
      <c r="E1120" s="20">
        <v>27714.66</v>
      </c>
      <c r="F1120" s="20">
        <f t="shared" si="32"/>
        <v>27714.66</v>
      </c>
    </row>
    <row r="1121" spans="1:6" x14ac:dyDescent="0.25">
      <c r="A1121" s="194">
        <v>6.2</v>
      </c>
      <c r="B1121" s="186" t="s">
        <v>993</v>
      </c>
      <c r="C1121" s="185">
        <v>2</v>
      </c>
      <c r="D1121" s="19" t="s">
        <v>30</v>
      </c>
      <c r="E1121" s="20">
        <v>40417.599999999999</v>
      </c>
      <c r="F1121" s="20">
        <f t="shared" si="32"/>
        <v>80835.199999999997</v>
      </c>
    </row>
    <row r="1122" spans="1:6" x14ac:dyDescent="0.25">
      <c r="A1122" s="204">
        <v>6.3</v>
      </c>
      <c r="B1122" s="205" t="s">
        <v>994</v>
      </c>
      <c r="C1122" s="206">
        <v>5</v>
      </c>
      <c r="D1122" s="207" t="s">
        <v>30</v>
      </c>
      <c r="E1122" s="208">
        <v>44541.81</v>
      </c>
      <c r="F1122" s="208">
        <f t="shared" si="32"/>
        <v>222709.05</v>
      </c>
    </row>
    <row r="1123" spans="1:6" x14ac:dyDescent="0.25">
      <c r="A1123" s="303">
        <v>6.4</v>
      </c>
      <c r="B1123" s="304" t="s">
        <v>995</v>
      </c>
      <c r="C1123" s="305">
        <v>1</v>
      </c>
      <c r="D1123" s="306" t="s">
        <v>30</v>
      </c>
      <c r="E1123" s="307">
        <v>50306.94</v>
      </c>
      <c r="F1123" s="307">
        <f t="shared" si="32"/>
        <v>50306.94</v>
      </c>
    </row>
    <row r="1124" spans="1:6" x14ac:dyDescent="0.25">
      <c r="A1124" s="194">
        <v>6.5</v>
      </c>
      <c r="B1124" s="186" t="s">
        <v>996</v>
      </c>
      <c r="C1124" s="185">
        <v>2</v>
      </c>
      <c r="D1124" s="19" t="s">
        <v>30</v>
      </c>
      <c r="E1124" s="20">
        <v>68037.62</v>
      </c>
      <c r="F1124" s="20">
        <f t="shared" si="32"/>
        <v>136075.24</v>
      </c>
    </row>
    <row r="1125" spans="1:6" x14ac:dyDescent="0.25">
      <c r="A1125" s="194">
        <v>6.6</v>
      </c>
      <c r="B1125" s="186" t="s">
        <v>997</v>
      </c>
      <c r="C1125" s="185">
        <v>1</v>
      </c>
      <c r="D1125" s="19" t="s">
        <v>30</v>
      </c>
      <c r="E1125" s="20">
        <v>73256.759999999995</v>
      </c>
      <c r="F1125" s="20">
        <f t="shared" si="32"/>
        <v>73256.759999999995</v>
      </c>
    </row>
    <row r="1126" spans="1:6" x14ac:dyDescent="0.25">
      <c r="A1126" s="16"/>
      <c r="B1126" s="186"/>
      <c r="C1126" s="185"/>
      <c r="D1126" s="19"/>
      <c r="E1126" s="20"/>
      <c r="F1126" s="20" t="str">
        <f t="shared" si="32"/>
        <v xml:space="preserve"> </v>
      </c>
    </row>
    <row r="1127" spans="1:6" x14ac:dyDescent="0.25">
      <c r="A1127" s="187">
        <v>7</v>
      </c>
      <c r="B1127" s="302" t="s">
        <v>998</v>
      </c>
      <c r="C1127" s="185"/>
      <c r="D1127" s="19"/>
      <c r="E1127" s="20"/>
      <c r="F1127" s="20" t="str">
        <f t="shared" si="32"/>
        <v xml:space="preserve"> </v>
      </c>
    </row>
    <row r="1128" spans="1:6" x14ac:dyDescent="0.25">
      <c r="A1128" s="194">
        <v>7.1</v>
      </c>
      <c r="B1128" s="186" t="s">
        <v>999</v>
      </c>
      <c r="C1128" s="185">
        <v>2</v>
      </c>
      <c r="D1128" s="19" t="s">
        <v>30</v>
      </c>
      <c r="E1128" s="20">
        <v>86547.199999999997</v>
      </c>
      <c r="F1128" s="20">
        <f t="shared" si="32"/>
        <v>173094.39999999999</v>
      </c>
    </row>
    <row r="1129" spans="1:6" x14ac:dyDescent="0.25">
      <c r="A1129" s="298"/>
      <c r="B1129" s="298" t="s">
        <v>1000</v>
      </c>
      <c r="C1129" s="299"/>
      <c r="D1129" s="299"/>
      <c r="E1129" s="300"/>
      <c r="F1129" s="300">
        <f>SUM(F1077:F1128)</f>
        <v>6413470.9120000005</v>
      </c>
    </row>
    <row r="1130" spans="1:6" x14ac:dyDescent="0.25">
      <c r="A1130" s="134"/>
      <c r="B1130" s="26"/>
      <c r="C1130" s="301"/>
      <c r="D1130" s="301"/>
      <c r="E1130" s="102"/>
      <c r="F1130" s="102"/>
    </row>
    <row r="1131" spans="1:6" x14ac:dyDescent="0.25">
      <c r="A1131" s="134" t="s">
        <v>1001</v>
      </c>
      <c r="B1131" s="184" t="s">
        <v>1002</v>
      </c>
      <c r="C1131" s="301"/>
      <c r="D1131" s="301"/>
      <c r="E1131" s="102"/>
      <c r="F1131" s="102"/>
    </row>
    <row r="1132" spans="1:6" x14ac:dyDescent="0.25">
      <c r="A1132" s="187">
        <v>1</v>
      </c>
      <c r="B1132" s="302" t="s">
        <v>1003</v>
      </c>
      <c r="C1132" s="257"/>
      <c r="D1132" s="221"/>
      <c r="E1132" s="20"/>
      <c r="F1132" s="20" t="str">
        <f t="shared" si="32"/>
        <v xml:space="preserve"> </v>
      </c>
    </row>
    <row r="1133" spans="1:6" x14ac:dyDescent="0.25">
      <c r="A1133" s="194">
        <v>1.1000000000000001</v>
      </c>
      <c r="B1133" s="186" t="s">
        <v>1004</v>
      </c>
      <c r="C1133" s="185">
        <v>196.08</v>
      </c>
      <c r="D1133" s="19" t="s">
        <v>21</v>
      </c>
      <c r="E1133" s="20">
        <v>544.29999999999995</v>
      </c>
      <c r="F1133" s="20">
        <f t="shared" si="32"/>
        <v>106726.34</v>
      </c>
    </row>
    <row r="1134" spans="1:6" x14ac:dyDescent="0.25">
      <c r="A1134" s="194">
        <v>1.2</v>
      </c>
      <c r="B1134" s="186" t="s">
        <v>1005</v>
      </c>
      <c r="C1134" s="185">
        <v>163.4</v>
      </c>
      <c r="D1134" s="19" t="s">
        <v>21</v>
      </c>
      <c r="E1134" s="20">
        <v>36.56</v>
      </c>
      <c r="F1134" s="20">
        <f t="shared" si="32"/>
        <v>5973.9</v>
      </c>
    </row>
    <row r="1135" spans="1:6" x14ac:dyDescent="0.25">
      <c r="A1135" s="194">
        <v>1.3</v>
      </c>
      <c r="B1135" s="186" t="s">
        <v>1006</v>
      </c>
      <c r="C1135" s="185">
        <v>163.4</v>
      </c>
      <c r="D1135" s="19" t="s">
        <v>353</v>
      </c>
      <c r="E1135" s="20">
        <v>63.01</v>
      </c>
      <c r="F1135" s="20">
        <f t="shared" si="32"/>
        <v>10295.83</v>
      </c>
    </row>
    <row r="1136" spans="1:6" x14ac:dyDescent="0.25">
      <c r="A1136" s="194">
        <v>1.4</v>
      </c>
      <c r="B1136" s="186" t="s">
        <v>1007</v>
      </c>
      <c r="C1136" s="185">
        <v>870</v>
      </c>
      <c r="D1136" s="19" t="s">
        <v>55</v>
      </c>
      <c r="E1136" s="20">
        <v>141.66999999999999</v>
      </c>
      <c r="F1136" s="20">
        <f t="shared" si="32"/>
        <v>123252.9</v>
      </c>
    </row>
    <row r="1137" spans="1:6" x14ac:dyDescent="0.25">
      <c r="A1137" s="194">
        <v>1.5</v>
      </c>
      <c r="B1137" s="186" t="s">
        <v>1008</v>
      </c>
      <c r="C1137" s="185">
        <v>870</v>
      </c>
      <c r="D1137" s="19" t="s">
        <v>55</v>
      </c>
      <c r="E1137" s="20">
        <v>80.41</v>
      </c>
      <c r="F1137" s="20">
        <f t="shared" si="32"/>
        <v>69956.7</v>
      </c>
    </row>
    <row r="1138" spans="1:6" x14ac:dyDescent="0.25">
      <c r="A1138" s="194">
        <v>1.6</v>
      </c>
      <c r="B1138" s="186" t="s">
        <v>1009</v>
      </c>
      <c r="C1138" s="185">
        <v>3871.5</v>
      </c>
      <c r="D1138" s="19" t="s">
        <v>1010</v>
      </c>
      <c r="E1138" s="20">
        <v>23.09</v>
      </c>
      <c r="F1138" s="20">
        <f t="shared" si="32"/>
        <v>89392.94</v>
      </c>
    </row>
    <row r="1139" spans="1:6" x14ac:dyDescent="0.25">
      <c r="A1139" s="16"/>
      <c r="B1139" s="186"/>
      <c r="C1139" s="185"/>
      <c r="D1139" s="19"/>
      <c r="E1139" s="20"/>
      <c r="F1139" s="20"/>
    </row>
    <row r="1140" spans="1:6" x14ac:dyDescent="0.25">
      <c r="A1140" s="187">
        <v>2</v>
      </c>
      <c r="B1140" s="186" t="s">
        <v>1011</v>
      </c>
      <c r="C1140" s="185">
        <v>1220.55</v>
      </c>
      <c r="D1140" s="19" t="s">
        <v>55</v>
      </c>
      <c r="E1140" s="20">
        <v>121.36</v>
      </c>
      <c r="F1140" s="20">
        <f t="shared" ref="F1140:F1203" si="33">IF(C1140&gt;0,(ROUND((E1140*C1140),2))," ")</f>
        <v>148125.95000000001</v>
      </c>
    </row>
    <row r="1141" spans="1:6" x14ac:dyDescent="0.25">
      <c r="A1141" s="187">
        <v>3</v>
      </c>
      <c r="B1141" s="186" t="s">
        <v>561</v>
      </c>
      <c r="C1141" s="185">
        <v>245.67</v>
      </c>
      <c r="D1141" s="19" t="s">
        <v>55</v>
      </c>
      <c r="E1141" s="20">
        <v>1218.56</v>
      </c>
      <c r="F1141" s="20">
        <f t="shared" si="33"/>
        <v>299363.64</v>
      </c>
    </row>
    <row r="1142" spans="1:6" x14ac:dyDescent="0.25">
      <c r="A1142" s="187">
        <v>5</v>
      </c>
      <c r="B1142" s="195" t="s">
        <v>1012</v>
      </c>
      <c r="C1142" s="185">
        <v>116</v>
      </c>
      <c r="D1142" s="19" t="s">
        <v>18</v>
      </c>
      <c r="E1142" s="20">
        <v>1102.8900000000001</v>
      </c>
      <c r="F1142" s="20">
        <f>IF(C1142&gt;0,(ROUND((E1142*C1142),2))," ")</f>
        <v>127935.24</v>
      </c>
    </row>
    <row r="1143" spans="1:6" x14ac:dyDescent="0.25">
      <c r="A1143" s="187">
        <v>4</v>
      </c>
      <c r="B1143" s="195" t="s">
        <v>1013</v>
      </c>
      <c r="C1143" s="185">
        <v>341.07</v>
      </c>
      <c r="D1143" s="19" t="s">
        <v>55</v>
      </c>
      <c r="E1143" s="20">
        <v>922.8</v>
      </c>
      <c r="F1143" s="20">
        <f t="shared" si="33"/>
        <v>314739.40000000002</v>
      </c>
    </row>
    <row r="1144" spans="1:6" x14ac:dyDescent="0.25">
      <c r="A1144" s="187">
        <v>5</v>
      </c>
      <c r="B1144" s="195" t="s">
        <v>1014</v>
      </c>
      <c r="C1144" s="185">
        <v>47.9</v>
      </c>
      <c r="D1144" s="19" t="s">
        <v>18</v>
      </c>
      <c r="E1144" s="20">
        <v>1023.31</v>
      </c>
      <c r="F1144" s="20">
        <f t="shared" si="33"/>
        <v>49016.55</v>
      </c>
    </row>
    <row r="1145" spans="1:6" ht="28.5" x14ac:dyDescent="0.25">
      <c r="A1145" s="187">
        <v>6</v>
      </c>
      <c r="B1145" s="186" t="s">
        <v>1015</v>
      </c>
      <c r="C1145" s="185">
        <v>1</v>
      </c>
      <c r="D1145" s="23" t="s">
        <v>503</v>
      </c>
      <c r="E1145" s="20">
        <v>29951.1</v>
      </c>
      <c r="F1145" s="20">
        <f>+ROUND((E1145*C1145),2)</f>
        <v>29951.1</v>
      </c>
    </row>
    <row r="1146" spans="1:6" x14ac:dyDescent="0.25">
      <c r="A1146" s="308"/>
      <c r="B1146" s="309"/>
      <c r="C1146" s="310"/>
      <c r="D1146" s="311"/>
      <c r="E1146" s="312"/>
      <c r="F1146" s="312"/>
    </row>
    <row r="1147" spans="1:6" x14ac:dyDescent="0.25">
      <c r="A1147" s="273"/>
      <c r="B1147" s="273" t="s">
        <v>1016</v>
      </c>
      <c r="C1147" s="274"/>
      <c r="D1147" s="274"/>
      <c r="E1147" s="275"/>
      <c r="F1147" s="275">
        <f>SUM(F1133:F1145)</f>
        <v>1374730.4900000002</v>
      </c>
    </row>
    <row r="1148" spans="1:6" x14ac:dyDescent="0.25">
      <c r="A1148" s="196"/>
      <c r="B1148" s="190"/>
      <c r="C1148" s="257"/>
      <c r="D1148" s="221"/>
      <c r="E1148" s="20"/>
      <c r="F1148" s="222" t="str">
        <f t="shared" si="33"/>
        <v xml:space="preserve"> </v>
      </c>
    </row>
    <row r="1149" spans="1:6" x14ac:dyDescent="0.25">
      <c r="A1149" s="239" t="s">
        <v>1017</v>
      </c>
      <c r="B1149" s="302" t="s">
        <v>1018</v>
      </c>
      <c r="C1149" s="301"/>
      <c r="D1149" s="271"/>
      <c r="E1149" s="102"/>
      <c r="F1149" s="102" t="str">
        <f t="shared" si="33"/>
        <v xml:space="preserve"> </v>
      </c>
    </row>
    <row r="1150" spans="1:6" x14ac:dyDescent="0.25">
      <c r="A1150" s="187">
        <v>1</v>
      </c>
      <c r="B1150" s="302" t="s">
        <v>1019</v>
      </c>
      <c r="C1150" s="185"/>
      <c r="D1150" s="19"/>
      <c r="E1150" s="20"/>
      <c r="F1150" s="20" t="str">
        <f t="shared" si="33"/>
        <v xml:space="preserve"> </v>
      </c>
    </row>
    <row r="1151" spans="1:6" x14ac:dyDescent="0.25">
      <c r="A1151" s="194">
        <v>1.1000000000000001</v>
      </c>
      <c r="B1151" s="186" t="s">
        <v>1020</v>
      </c>
      <c r="C1151" s="250">
        <v>8</v>
      </c>
      <c r="D1151" s="19" t="s">
        <v>30</v>
      </c>
      <c r="E1151" s="84">
        <v>15340</v>
      </c>
      <c r="F1151" s="20">
        <f t="shared" si="33"/>
        <v>122720</v>
      </c>
    </row>
    <row r="1152" spans="1:6" ht="28.5" x14ac:dyDescent="0.25">
      <c r="A1152" s="194">
        <v>1.2</v>
      </c>
      <c r="B1152" s="186" t="s">
        <v>1021</v>
      </c>
      <c r="C1152" s="82">
        <v>12</v>
      </c>
      <c r="D1152" s="19" t="s">
        <v>30</v>
      </c>
      <c r="E1152" s="84">
        <v>13374.78</v>
      </c>
      <c r="F1152" s="20">
        <f t="shared" si="33"/>
        <v>160497.35999999999</v>
      </c>
    </row>
    <row r="1153" spans="1:6" x14ac:dyDescent="0.25">
      <c r="A1153" s="194">
        <v>1.3</v>
      </c>
      <c r="B1153" s="186" t="s">
        <v>1022</v>
      </c>
      <c r="C1153" s="250">
        <v>800</v>
      </c>
      <c r="D1153" s="19" t="s">
        <v>18</v>
      </c>
      <c r="E1153" s="84">
        <v>163.63</v>
      </c>
      <c r="F1153" s="20">
        <f t="shared" si="33"/>
        <v>130904</v>
      </c>
    </row>
    <row r="1154" spans="1:6" x14ac:dyDescent="0.25">
      <c r="A1154" s="194">
        <v>1.4</v>
      </c>
      <c r="B1154" s="186" t="s">
        <v>97</v>
      </c>
      <c r="C1154" s="250">
        <v>8</v>
      </c>
      <c r="D1154" s="19" t="s">
        <v>30</v>
      </c>
      <c r="E1154" s="84">
        <v>1500</v>
      </c>
      <c r="F1154" s="20">
        <f t="shared" si="33"/>
        <v>12000</v>
      </c>
    </row>
    <row r="1155" spans="1:6" x14ac:dyDescent="0.25">
      <c r="A1155" s="194">
        <v>1.5</v>
      </c>
      <c r="B1155" s="186" t="s">
        <v>96</v>
      </c>
      <c r="C1155" s="250">
        <v>8</v>
      </c>
      <c r="D1155" s="19" t="s">
        <v>30</v>
      </c>
      <c r="E1155" s="84">
        <v>2500</v>
      </c>
      <c r="F1155" s="20">
        <f t="shared" si="33"/>
        <v>20000</v>
      </c>
    </row>
    <row r="1156" spans="1:6" x14ac:dyDescent="0.25">
      <c r="A1156" s="16"/>
      <c r="B1156" s="186"/>
      <c r="C1156" s="185"/>
      <c r="D1156" s="19"/>
      <c r="E1156" s="20"/>
      <c r="F1156" s="20" t="str">
        <f t="shared" si="33"/>
        <v xml:space="preserve"> </v>
      </c>
    </row>
    <row r="1157" spans="1:6" x14ac:dyDescent="0.25">
      <c r="A1157" s="187">
        <v>2</v>
      </c>
      <c r="B1157" s="302" t="s">
        <v>1023</v>
      </c>
      <c r="C1157" s="185"/>
      <c r="D1157" s="19"/>
      <c r="E1157" s="20"/>
      <c r="F1157" s="20" t="str">
        <f t="shared" si="33"/>
        <v xml:space="preserve"> </v>
      </c>
    </row>
    <row r="1158" spans="1:6" x14ac:dyDescent="0.25">
      <c r="A1158" s="194">
        <v>2.1</v>
      </c>
      <c r="B1158" s="186" t="s">
        <v>1024</v>
      </c>
      <c r="C1158" s="185">
        <v>1</v>
      </c>
      <c r="D1158" s="19" t="s">
        <v>30</v>
      </c>
      <c r="E1158" s="20">
        <v>30473.5</v>
      </c>
      <c r="F1158" s="20">
        <f t="shared" si="33"/>
        <v>30473.5</v>
      </c>
    </row>
    <row r="1159" spans="1:6" x14ac:dyDescent="0.25">
      <c r="A1159" s="194">
        <v>2.2000000000000002</v>
      </c>
      <c r="B1159" s="186" t="s">
        <v>1025</v>
      </c>
      <c r="C1159" s="185">
        <v>8</v>
      </c>
      <c r="D1159" s="19" t="s">
        <v>30</v>
      </c>
      <c r="E1159" s="20">
        <v>25311</v>
      </c>
      <c r="F1159" s="20">
        <f t="shared" si="33"/>
        <v>202488</v>
      </c>
    </row>
    <row r="1160" spans="1:6" x14ac:dyDescent="0.25">
      <c r="A1160" s="194">
        <v>2.2999999999999998</v>
      </c>
      <c r="B1160" s="186" t="s">
        <v>1026</v>
      </c>
      <c r="C1160" s="185">
        <v>3000</v>
      </c>
      <c r="D1160" s="19" t="s">
        <v>72</v>
      </c>
      <c r="E1160" s="20">
        <v>33.630000000000003</v>
      </c>
      <c r="F1160" s="20">
        <f t="shared" si="33"/>
        <v>100890</v>
      </c>
    </row>
    <row r="1161" spans="1:6" x14ac:dyDescent="0.25">
      <c r="A1161" s="194">
        <v>2.4</v>
      </c>
      <c r="B1161" s="186" t="s">
        <v>1027</v>
      </c>
      <c r="C1161" s="185">
        <v>3</v>
      </c>
      <c r="D1161" s="19" t="s">
        <v>30</v>
      </c>
      <c r="E1161" s="20">
        <v>2888.24</v>
      </c>
      <c r="F1161" s="20">
        <f t="shared" si="33"/>
        <v>8664.7199999999993</v>
      </c>
    </row>
    <row r="1162" spans="1:6" x14ac:dyDescent="0.25">
      <c r="A1162" s="194">
        <v>2.5</v>
      </c>
      <c r="B1162" s="186" t="s">
        <v>1028</v>
      </c>
      <c r="C1162" s="185">
        <v>1</v>
      </c>
      <c r="D1162" s="19" t="s">
        <v>30</v>
      </c>
      <c r="E1162" s="20">
        <v>4091.25</v>
      </c>
      <c r="F1162" s="20">
        <f t="shared" si="33"/>
        <v>4091.25</v>
      </c>
    </row>
    <row r="1163" spans="1:6" x14ac:dyDescent="0.25">
      <c r="A1163" s="194">
        <v>2.6</v>
      </c>
      <c r="B1163" s="186" t="s">
        <v>1029</v>
      </c>
      <c r="C1163" s="185">
        <v>4</v>
      </c>
      <c r="D1163" s="19" t="s">
        <v>30</v>
      </c>
      <c r="E1163" s="20">
        <v>8341.86</v>
      </c>
      <c r="F1163" s="20">
        <f t="shared" si="33"/>
        <v>33367.440000000002</v>
      </c>
    </row>
    <row r="1164" spans="1:6" x14ac:dyDescent="0.25">
      <c r="A1164" s="194">
        <v>2.7</v>
      </c>
      <c r="B1164" s="186" t="s">
        <v>81</v>
      </c>
      <c r="C1164" s="185">
        <v>1</v>
      </c>
      <c r="D1164" s="19" t="s">
        <v>30</v>
      </c>
      <c r="E1164" s="20">
        <v>4051.77</v>
      </c>
      <c r="F1164" s="20">
        <f t="shared" si="33"/>
        <v>4051.77</v>
      </c>
    </row>
    <row r="1165" spans="1:6" x14ac:dyDescent="0.25">
      <c r="A1165" s="194">
        <v>2.8</v>
      </c>
      <c r="B1165" s="186" t="s">
        <v>87</v>
      </c>
      <c r="C1165" s="185">
        <v>10</v>
      </c>
      <c r="D1165" s="19" t="s">
        <v>30</v>
      </c>
      <c r="E1165" s="20">
        <v>4065.28</v>
      </c>
      <c r="F1165" s="20">
        <f t="shared" si="33"/>
        <v>40652.800000000003</v>
      </c>
    </row>
    <row r="1166" spans="1:6" x14ac:dyDescent="0.25">
      <c r="A1166" s="194">
        <v>2.9</v>
      </c>
      <c r="B1166" s="186" t="s">
        <v>88</v>
      </c>
      <c r="C1166" s="185">
        <v>9</v>
      </c>
      <c r="D1166" s="19" t="s">
        <v>30</v>
      </c>
      <c r="E1166" s="20">
        <v>5412.8</v>
      </c>
      <c r="F1166" s="20">
        <f t="shared" si="33"/>
        <v>48715.199999999997</v>
      </c>
    </row>
    <row r="1167" spans="1:6" x14ac:dyDescent="0.25">
      <c r="A1167" s="16">
        <v>2.1</v>
      </c>
      <c r="B1167" s="186" t="s">
        <v>91</v>
      </c>
      <c r="C1167" s="185">
        <v>9</v>
      </c>
      <c r="D1167" s="19" t="s">
        <v>30</v>
      </c>
      <c r="E1167" s="20">
        <v>9877.98</v>
      </c>
      <c r="F1167" s="20">
        <f t="shared" si="33"/>
        <v>88901.82</v>
      </c>
    </row>
    <row r="1168" spans="1:6" x14ac:dyDescent="0.25">
      <c r="A1168" s="16">
        <v>2.11</v>
      </c>
      <c r="B1168" s="186" t="s">
        <v>1030</v>
      </c>
      <c r="C1168" s="185">
        <v>1</v>
      </c>
      <c r="D1168" s="19" t="s">
        <v>30</v>
      </c>
      <c r="E1168" s="20">
        <v>9971.4699999999993</v>
      </c>
      <c r="F1168" s="20">
        <f t="shared" si="33"/>
        <v>9971.4699999999993</v>
      </c>
    </row>
    <row r="1169" spans="1:6" x14ac:dyDescent="0.25">
      <c r="A1169" s="16">
        <v>2.12</v>
      </c>
      <c r="B1169" s="186" t="s">
        <v>94</v>
      </c>
      <c r="C1169" s="185">
        <v>9</v>
      </c>
      <c r="D1169" s="19" t="s">
        <v>30</v>
      </c>
      <c r="E1169" s="20">
        <v>994.84</v>
      </c>
      <c r="F1169" s="20">
        <f t="shared" si="33"/>
        <v>8953.56</v>
      </c>
    </row>
    <row r="1170" spans="1:6" x14ac:dyDescent="0.25">
      <c r="A1170" s="16">
        <v>2.13</v>
      </c>
      <c r="B1170" s="186" t="s">
        <v>1031</v>
      </c>
      <c r="C1170" s="185">
        <v>1</v>
      </c>
      <c r="D1170" s="19" t="s">
        <v>30</v>
      </c>
      <c r="E1170" s="20">
        <v>1989.67</v>
      </c>
      <c r="F1170" s="20">
        <f t="shared" si="33"/>
        <v>1989.67</v>
      </c>
    </row>
    <row r="1171" spans="1:6" x14ac:dyDescent="0.25">
      <c r="A1171" s="16">
        <v>2.14</v>
      </c>
      <c r="B1171" s="186" t="s">
        <v>95</v>
      </c>
      <c r="C1171" s="185">
        <v>1</v>
      </c>
      <c r="D1171" s="19" t="s">
        <v>30</v>
      </c>
      <c r="E1171" s="20">
        <v>566.97</v>
      </c>
      <c r="F1171" s="20">
        <f t="shared" si="33"/>
        <v>566.97</v>
      </c>
    </row>
    <row r="1172" spans="1:6" x14ac:dyDescent="0.25">
      <c r="A1172" s="16">
        <v>2.15</v>
      </c>
      <c r="B1172" s="186" t="s">
        <v>1032</v>
      </c>
      <c r="C1172" s="185">
        <v>2</v>
      </c>
      <c r="D1172" s="19" t="s">
        <v>30</v>
      </c>
      <c r="E1172" s="20">
        <v>401.18</v>
      </c>
      <c r="F1172" s="20">
        <f t="shared" si="33"/>
        <v>802.36</v>
      </c>
    </row>
    <row r="1173" spans="1:6" x14ac:dyDescent="0.25">
      <c r="A1173" s="16">
        <v>2.16</v>
      </c>
      <c r="B1173" s="186" t="s">
        <v>96</v>
      </c>
      <c r="C1173" s="185">
        <v>9</v>
      </c>
      <c r="D1173" s="19" t="s">
        <v>30</v>
      </c>
      <c r="E1173" s="20">
        <v>2500</v>
      </c>
      <c r="F1173" s="20">
        <f t="shared" si="33"/>
        <v>22500</v>
      </c>
    </row>
    <row r="1174" spans="1:6" x14ac:dyDescent="0.25">
      <c r="A1174" s="16">
        <v>2.17</v>
      </c>
      <c r="B1174" s="186" t="s">
        <v>97</v>
      </c>
      <c r="C1174" s="185">
        <v>9</v>
      </c>
      <c r="D1174" s="19" t="s">
        <v>30</v>
      </c>
      <c r="E1174" s="20">
        <v>1500</v>
      </c>
      <c r="F1174" s="20">
        <f t="shared" si="33"/>
        <v>13500</v>
      </c>
    </row>
    <row r="1175" spans="1:6" x14ac:dyDescent="0.25">
      <c r="A1175" s="16">
        <v>2.1800000000000002</v>
      </c>
      <c r="B1175" s="186" t="s">
        <v>1033</v>
      </c>
      <c r="C1175" s="185">
        <v>10</v>
      </c>
      <c r="D1175" s="19" t="s">
        <v>30</v>
      </c>
      <c r="E1175" s="20">
        <v>1300</v>
      </c>
      <c r="F1175" s="20">
        <f t="shared" si="33"/>
        <v>13000</v>
      </c>
    </row>
    <row r="1176" spans="1:6" x14ac:dyDescent="0.25">
      <c r="A1176" s="252">
        <v>2.19</v>
      </c>
      <c r="B1176" s="205" t="s">
        <v>1034</v>
      </c>
      <c r="C1176" s="206">
        <v>1</v>
      </c>
      <c r="D1176" s="207" t="s">
        <v>30</v>
      </c>
      <c r="E1176" s="20">
        <v>116916.10600000001</v>
      </c>
      <c r="F1176" s="208">
        <f t="shared" si="33"/>
        <v>116916.11</v>
      </c>
    </row>
    <row r="1177" spans="1:6" x14ac:dyDescent="0.25">
      <c r="A1177" s="16"/>
      <c r="B1177" s="186"/>
      <c r="C1177" s="185"/>
      <c r="D1177" s="19"/>
      <c r="E1177" s="20"/>
      <c r="F1177" s="20" t="str">
        <f t="shared" si="33"/>
        <v xml:space="preserve"> </v>
      </c>
    </row>
    <row r="1178" spans="1:6" x14ac:dyDescent="0.25">
      <c r="A1178" s="187">
        <v>3</v>
      </c>
      <c r="B1178" s="302" t="s">
        <v>1035</v>
      </c>
      <c r="C1178" s="185"/>
      <c r="D1178" s="19"/>
      <c r="E1178" s="20"/>
      <c r="F1178" s="20" t="str">
        <f t="shared" si="33"/>
        <v xml:space="preserve"> </v>
      </c>
    </row>
    <row r="1179" spans="1:6" ht="57" x14ac:dyDescent="0.25">
      <c r="A1179" s="194">
        <v>3.1</v>
      </c>
      <c r="B1179" s="186" t="s">
        <v>1036</v>
      </c>
      <c r="C1179" s="185">
        <v>14</v>
      </c>
      <c r="D1179" s="19" t="s">
        <v>18</v>
      </c>
      <c r="E1179" s="20">
        <v>2426.37</v>
      </c>
      <c r="F1179" s="20">
        <f t="shared" si="33"/>
        <v>33969.18</v>
      </c>
    </row>
    <row r="1180" spans="1:6" ht="57" x14ac:dyDescent="0.25">
      <c r="A1180" s="194">
        <v>3.2</v>
      </c>
      <c r="B1180" s="186" t="s">
        <v>1037</v>
      </c>
      <c r="C1180" s="185">
        <v>4</v>
      </c>
      <c r="D1180" s="19" t="s">
        <v>18</v>
      </c>
      <c r="E1180" s="20">
        <v>1766.39</v>
      </c>
      <c r="F1180" s="20">
        <f t="shared" si="33"/>
        <v>7065.56</v>
      </c>
    </row>
    <row r="1181" spans="1:6" ht="57" x14ac:dyDescent="0.25">
      <c r="A1181" s="194">
        <v>3.3</v>
      </c>
      <c r="B1181" s="186" t="s">
        <v>1038</v>
      </c>
      <c r="C1181" s="185">
        <v>4</v>
      </c>
      <c r="D1181" s="19" t="s">
        <v>18</v>
      </c>
      <c r="E1181" s="20">
        <v>1766.39</v>
      </c>
      <c r="F1181" s="20">
        <f t="shared" si="33"/>
        <v>7065.56</v>
      </c>
    </row>
    <row r="1182" spans="1:6" ht="42.75" x14ac:dyDescent="0.25">
      <c r="A1182" s="194">
        <v>3.4</v>
      </c>
      <c r="B1182" s="186" t="s">
        <v>1039</v>
      </c>
      <c r="C1182" s="185">
        <v>20</v>
      </c>
      <c r="D1182" s="19" t="s">
        <v>18</v>
      </c>
      <c r="E1182" s="20">
        <v>643.23</v>
      </c>
      <c r="F1182" s="20">
        <f t="shared" si="33"/>
        <v>12864.6</v>
      </c>
    </row>
    <row r="1183" spans="1:6" ht="42.75" x14ac:dyDescent="0.25">
      <c r="A1183" s="194">
        <v>3.5</v>
      </c>
      <c r="B1183" s="186" t="s">
        <v>1040</v>
      </c>
      <c r="C1183" s="185">
        <v>20</v>
      </c>
      <c r="D1183" s="19" t="s">
        <v>18</v>
      </c>
      <c r="E1183" s="20">
        <v>339.29</v>
      </c>
      <c r="F1183" s="20">
        <f t="shared" si="33"/>
        <v>6785.8</v>
      </c>
    </row>
    <row r="1184" spans="1:6" ht="42.75" x14ac:dyDescent="0.25">
      <c r="A1184" s="194">
        <v>3.6</v>
      </c>
      <c r="B1184" s="186" t="s">
        <v>1041</v>
      </c>
      <c r="C1184" s="185">
        <v>4</v>
      </c>
      <c r="D1184" s="19" t="s">
        <v>18</v>
      </c>
      <c r="E1184" s="20">
        <v>549.49</v>
      </c>
      <c r="F1184" s="20">
        <f t="shared" si="33"/>
        <v>2197.96</v>
      </c>
    </row>
    <row r="1185" spans="1:6" ht="42.75" x14ac:dyDescent="0.25">
      <c r="A1185" s="194">
        <v>3.7</v>
      </c>
      <c r="B1185" s="186" t="s">
        <v>1042</v>
      </c>
      <c r="C1185" s="185">
        <v>30</v>
      </c>
      <c r="D1185" s="19" t="s">
        <v>18</v>
      </c>
      <c r="E1185" s="20">
        <v>368.67</v>
      </c>
      <c r="F1185" s="20">
        <f t="shared" si="33"/>
        <v>11060.1</v>
      </c>
    </row>
    <row r="1186" spans="1:6" ht="42.75" x14ac:dyDescent="0.25">
      <c r="A1186" s="194">
        <v>3.8</v>
      </c>
      <c r="B1186" s="186" t="s">
        <v>1043</v>
      </c>
      <c r="C1186" s="185">
        <v>30</v>
      </c>
      <c r="D1186" s="19" t="s">
        <v>18</v>
      </c>
      <c r="E1186" s="20">
        <v>390.98</v>
      </c>
      <c r="F1186" s="20">
        <f t="shared" si="33"/>
        <v>11729.4</v>
      </c>
    </row>
    <row r="1187" spans="1:6" ht="42.75" x14ac:dyDescent="0.25">
      <c r="A1187" s="194">
        <v>3.9</v>
      </c>
      <c r="B1187" s="186" t="s">
        <v>1044</v>
      </c>
      <c r="C1187" s="185">
        <v>20</v>
      </c>
      <c r="D1187" s="19" t="s">
        <v>18</v>
      </c>
      <c r="E1187" s="20">
        <v>997.32</v>
      </c>
      <c r="F1187" s="20">
        <f t="shared" si="33"/>
        <v>19946.400000000001</v>
      </c>
    </row>
    <row r="1188" spans="1:6" x14ac:dyDescent="0.25">
      <c r="A1188" s="16">
        <v>3.1</v>
      </c>
      <c r="B1188" s="186" t="s">
        <v>1045</v>
      </c>
      <c r="C1188" s="185">
        <v>1</v>
      </c>
      <c r="D1188" s="19" t="s">
        <v>30</v>
      </c>
      <c r="E1188" s="20">
        <v>11117.91</v>
      </c>
      <c r="F1188" s="20">
        <f t="shared" si="33"/>
        <v>11117.91</v>
      </c>
    </row>
    <row r="1189" spans="1:6" ht="42.75" x14ac:dyDescent="0.25">
      <c r="A1189" s="16">
        <v>3.11</v>
      </c>
      <c r="B1189" s="186" t="s">
        <v>1046</v>
      </c>
      <c r="C1189" s="185">
        <v>1</v>
      </c>
      <c r="D1189" s="19" t="s">
        <v>30</v>
      </c>
      <c r="E1189" s="20">
        <v>44543.97</v>
      </c>
      <c r="F1189" s="20">
        <f t="shared" si="33"/>
        <v>44543.97</v>
      </c>
    </row>
    <row r="1190" spans="1:6" x14ac:dyDescent="0.25">
      <c r="A1190" s="16">
        <v>3.12</v>
      </c>
      <c r="B1190" s="186" t="s">
        <v>1047</v>
      </c>
      <c r="C1190" s="185">
        <v>2</v>
      </c>
      <c r="D1190" s="19" t="s">
        <v>30</v>
      </c>
      <c r="E1190" s="20">
        <v>2523.8000000000002</v>
      </c>
      <c r="F1190" s="20">
        <f t="shared" si="33"/>
        <v>5047.6000000000004</v>
      </c>
    </row>
    <row r="1191" spans="1:6" x14ac:dyDescent="0.25">
      <c r="A1191" s="16">
        <v>3.13</v>
      </c>
      <c r="B1191" s="186" t="s">
        <v>1048</v>
      </c>
      <c r="C1191" s="185">
        <v>1</v>
      </c>
      <c r="D1191" s="19" t="s">
        <v>30</v>
      </c>
      <c r="E1191" s="20">
        <v>4556.42</v>
      </c>
      <c r="F1191" s="20">
        <f t="shared" si="33"/>
        <v>4556.42</v>
      </c>
    </row>
    <row r="1192" spans="1:6" x14ac:dyDescent="0.25">
      <c r="A1192" s="16">
        <v>3.14</v>
      </c>
      <c r="B1192" s="186" t="s">
        <v>1049</v>
      </c>
      <c r="C1192" s="185">
        <v>1</v>
      </c>
      <c r="D1192" s="19" t="s">
        <v>30</v>
      </c>
      <c r="E1192" s="20">
        <v>6856.04</v>
      </c>
      <c r="F1192" s="20">
        <f t="shared" si="33"/>
        <v>6856.04</v>
      </c>
    </row>
    <row r="1193" spans="1:6" x14ac:dyDescent="0.25">
      <c r="A1193" s="16">
        <v>3.15</v>
      </c>
      <c r="B1193" s="186" t="s">
        <v>1050</v>
      </c>
      <c r="C1193" s="185">
        <v>1</v>
      </c>
      <c r="D1193" s="19" t="s">
        <v>30</v>
      </c>
      <c r="E1193" s="20">
        <v>9900.07</v>
      </c>
      <c r="F1193" s="20">
        <f t="shared" si="33"/>
        <v>9900.07</v>
      </c>
    </row>
    <row r="1194" spans="1:6" x14ac:dyDescent="0.25">
      <c r="A1194" s="16">
        <v>3.16</v>
      </c>
      <c r="B1194" s="186" t="s">
        <v>1051</v>
      </c>
      <c r="C1194" s="185">
        <v>7</v>
      </c>
      <c r="D1194" s="19" t="s">
        <v>30</v>
      </c>
      <c r="E1194" s="20">
        <v>2979.8</v>
      </c>
      <c r="F1194" s="20">
        <f t="shared" si="33"/>
        <v>20858.599999999999</v>
      </c>
    </row>
    <row r="1195" spans="1:6" x14ac:dyDescent="0.25">
      <c r="A1195" s="16">
        <v>3.17</v>
      </c>
      <c r="B1195" s="186" t="s">
        <v>1052</v>
      </c>
      <c r="C1195" s="185">
        <v>1</v>
      </c>
      <c r="D1195" s="19" t="s">
        <v>30</v>
      </c>
      <c r="E1195" s="20">
        <v>364.62</v>
      </c>
      <c r="F1195" s="20">
        <f t="shared" si="33"/>
        <v>364.62</v>
      </c>
    </row>
    <row r="1196" spans="1:6" x14ac:dyDescent="0.25">
      <c r="A1196" s="16">
        <v>3.18</v>
      </c>
      <c r="B1196" s="186" t="s">
        <v>1053</v>
      </c>
      <c r="C1196" s="185">
        <v>1</v>
      </c>
      <c r="D1196" s="19" t="s">
        <v>30</v>
      </c>
      <c r="E1196" s="20">
        <v>1159.94</v>
      </c>
      <c r="F1196" s="20">
        <f t="shared" si="33"/>
        <v>1159.94</v>
      </c>
    </row>
    <row r="1197" spans="1:6" x14ac:dyDescent="0.25">
      <c r="A1197" s="16">
        <v>3.19</v>
      </c>
      <c r="B1197" s="186" t="s">
        <v>1054</v>
      </c>
      <c r="C1197" s="185">
        <v>1</v>
      </c>
      <c r="D1197" s="19" t="s">
        <v>30</v>
      </c>
      <c r="E1197" s="20">
        <v>54936.165000000015</v>
      </c>
      <c r="F1197" s="20">
        <f>IF(C1197&gt;0,(ROUND((E1197*C1197),2))," ")</f>
        <v>54936.17</v>
      </c>
    </row>
    <row r="1198" spans="1:6" x14ac:dyDescent="0.25">
      <c r="A1198" s="16"/>
      <c r="B1198" s="186"/>
      <c r="C1198" s="185"/>
      <c r="D1198" s="19"/>
      <c r="E1198" s="20"/>
      <c r="F1198" s="20" t="str">
        <f t="shared" si="33"/>
        <v xml:space="preserve"> </v>
      </c>
    </row>
    <row r="1199" spans="1:6" ht="25.5" x14ac:dyDescent="0.25">
      <c r="A1199" s="187">
        <v>4</v>
      </c>
      <c r="B1199" s="302" t="s">
        <v>1055</v>
      </c>
      <c r="C1199" s="185"/>
      <c r="D1199" s="19"/>
      <c r="E1199" s="20"/>
      <c r="F1199" s="20" t="str">
        <f t="shared" si="33"/>
        <v xml:space="preserve"> </v>
      </c>
    </row>
    <row r="1200" spans="1:6" x14ac:dyDescent="0.25">
      <c r="A1200" s="194">
        <v>4.0999999999999996</v>
      </c>
      <c r="B1200" s="186" t="s">
        <v>1056</v>
      </c>
      <c r="C1200" s="185">
        <v>1</v>
      </c>
      <c r="D1200" s="19" t="s">
        <v>30</v>
      </c>
      <c r="E1200" s="20">
        <v>29993.77</v>
      </c>
      <c r="F1200" s="20">
        <f t="shared" si="33"/>
        <v>29993.77</v>
      </c>
    </row>
    <row r="1201" spans="1:6" x14ac:dyDescent="0.25">
      <c r="A1201" s="194">
        <v>4.2</v>
      </c>
      <c r="B1201" s="186" t="s">
        <v>1057</v>
      </c>
      <c r="C1201" s="185">
        <v>1</v>
      </c>
      <c r="D1201" s="19" t="s">
        <v>30</v>
      </c>
      <c r="E1201" s="20">
        <v>5859.39</v>
      </c>
      <c r="F1201" s="20">
        <f t="shared" si="33"/>
        <v>5859.39</v>
      </c>
    </row>
    <row r="1202" spans="1:6" ht="42.75" x14ac:dyDescent="0.25">
      <c r="A1202" s="194">
        <v>4.3</v>
      </c>
      <c r="B1202" s="313" t="s">
        <v>1058</v>
      </c>
      <c r="C1202" s="185">
        <v>10</v>
      </c>
      <c r="D1202" s="19" t="s">
        <v>30</v>
      </c>
      <c r="E1202" s="20">
        <v>1643.96</v>
      </c>
      <c r="F1202" s="20">
        <f t="shared" si="33"/>
        <v>16439.599999999999</v>
      </c>
    </row>
    <row r="1203" spans="1:6" x14ac:dyDescent="0.25">
      <c r="A1203" s="194">
        <v>4.4000000000000004</v>
      </c>
      <c r="B1203" s="186" t="s">
        <v>1059</v>
      </c>
      <c r="C1203" s="185">
        <v>1</v>
      </c>
      <c r="D1203" s="19" t="s">
        <v>503</v>
      </c>
      <c r="E1203" s="20">
        <v>15687.828</v>
      </c>
      <c r="F1203" s="20">
        <f t="shared" si="33"/>
        <v>15687.83</v>
      </c>
    </row>
    <row r="1204" spans="1:6" x14ac:dyDescent="0.25">
      <c r="A1204" s="273"/>
      <c r="B1204" s="314" t="s">
        <v>1060</v>
      </c>
      <c r="C1204" s="274"/>
      <c r="D1204" s="274"/>
      <c r="E1204" s="275"/>
      <c r="F1204" s="275">
        <f>SUM(F1151:F1203)</f>
        <v>1536624.4900000005</v>
      </c>
    </row>
    <row r="1205" spans="1:6" x14ac:dyDescent="0.25">
      <c r="A1205" s="315"/>
      <c r="B1205" s="186"/>
      <c r="C1205" s="185"/>
      <c r="D1205" s="19"/>
      <c r="E1205" s="188"/>
      <c r="F1205" s="20" t="str">
        <f t="shared" ref="F1205:F1267" si="34">IF(C1205&gt;0,(ROUND((E1205*C1205),2))," ")</f>
        <v xml:space="preserve"> </v>
      </c>
    </row>
    <row r="1206" spans="1:6" x14ac:dyDescent="0.25">
      <c r="A1206" s="239" t="s">
        <v>1061</v>
      </c>
      <c r="B1206" s="302" t="s">
        <v>1062</v>
      </c>
      <c r="C1206" s="301"/>
      <c r="D1206" s="271"/>
      <c r="E1206" s="102"/>
      <c r="F1206" s="102" t="str">
        <f t="shared" si="34"/>
        <v xml:space="preserve"> </v>
      </c>
    </row>
    <row r="1207" spans="1:6" x14ac:dyDescent="0.25">
      <c r="A1207" s="196"/>
      <c r="B1207" s="186"/>
      <c r="C1207" s="185"/>
      <c r="D1207" s="19"/>
      <c r="E1207" s="20"/>
      <c r="F1207" s="20" t="str">
        <f t="shared" si="34"/>
        <v xml:space="preserve"> </v>
      </c>
    </row>
    <row r="1208" spans="1:6" x14ac:dyDescent="0.25">
      <c r="A1208" s="187">
        <v>1</v>
      </c>
      <c r="B1208" s="184" t="s">
        <v>1063</v>
      </c>
      <c r="C1208" s="185"/>
      <c r="D1208" s="19"/>
      <c r="E1208" s="20"/>
      <c r="F1208" s="20" t="str">
        <f t="shared" si="34"/>
        <v xml:space="preserve"> </v>
      </c>
    </row>
    <row r="1209" spans="1:6" x14ac:dyDescent="0.25">
      <c r="A1209" s="204">
        <v>1.1000000000000001</v>
      </c>
      <c r="B1209" s="316" t="s">
        <v>627</v>
      </c>
      <c r="C1209" s="317">
        <v>72.25</v>
      </c>
      <c r="D1209" s="207" t="s">
        <v>55</v>
      </c>
      <c r="E1209" s="208">
        <v>235.28</v>
      </c>
      <c r="F1209" s="208">
        <f t="shared" si="34"/>
        <v>16998.98</v>
      </c>
    </row>
    <row r="1210" spans="1:6" x14ac:dyDescent="0.25">
      <c r="A1210" s="92"/>
      <c r="B1210" s="43"/>
      <c r="C1210" s="82"/>
      <c r="D1210" s="23"/>
      <c r="E1210" s="318"/>
      <c r="F1210" s="33" t="str">
        <f t="shared" si="34"/>
        <v xml:space="preserve"> </v>
      </c>
    </row>
    <row r="1211" spans="1:6" x14ac:dyDescent="0.25">
      <c r="A1211" s="319">
        <v>2</v>
      </c>
      <c r="B1211" s="184" t="s">
        <v>310</v>
      </c>
      <c r="C1211" s="320"/>
      <c r="D1211" s="19"/>
      <c r="E1211" s="321"/>
      <c r="F1211" s="20" t="str">
        <f t="shared" si="34"/>
        <v xml:space="preserve"> </v>
      </c>
    </row>
    <row r="1212" spans="1:6" x14ac:dyDescent="0.25">
      <c r="A1212" s="322">
        <v>2.1</v>
      </c>
      <c r="B1212" s="323" t="s">
        <v>1064</v>
      </c>
      <c r="C1212" s="320">
        <v>219.34</v>
      </c>
      <c r="D1212" s="19" t="s">
        <v>347</v>
      </c>
      <c r="E1212" s="20">
        <v>132.09</v>
      </c>
      <c r="F1212" s="20">
        <f t="shared" si="34"/>
        <v>28972.62</v>
      </c>
    </row>
    <row r="1213" spans="1:6" ht="28.5" x14ac:dyDescent="0.25">
      <c r="A1213" s="322">
        <v>2.2000000000000002</v>
      </c>
      <c r="B1213" s="324" t="s">
        <v>1065</v>
      </c>
      <c r="C1213" s="320">
        <v>56.3</v>
      </c>
      <c r="D1213" s="19" t="s">
        <v>353</v>
      </c>
      <c r="E1213" s="20">
        <v>176.92</v>
      </c>
      <c r="F1213" s="20">
        <f t="shared" si="34"/>
        <v>9960.6</v>
      </c>
    </row>
    <row r="1214" spans="1:6" ht="28.5" x14ac:dyDescent="0.25">
      <c r="A1214" s="322">
        <v>2.2999999999999998</v>
      </c>
      <c r="B1214" s="324" t="s">
        <v>1066</v>
      </c>
      <c r="C1214" s="320">
        <v>195.6</v>
      </c>
      <c r="D1214" s="19" t="s">
        <v>961</v>
      </c>
      <c r="E1214" s="20">
        <v>195.86</v>
      </c>
      <c r="F1214" s="20">
        <f t="shared" si="34"/>
        <v>38310.22</v>
      </c>
    </row>
    <row r="1215" spans="1:6" x14ac:dyDescent="0.25">
      <c r="A1215" s="196"/>
      <c r="B1215" s="190"/>
      <c r="C1215" s="185"/>
      <c r="D1215" s="19"/>
      <c r="E1215" s="20"/>
      <c r="F1215" s="20" t="str">
        <f t="shared" si="34"/>
        <v xml:space="preserve"> </v>
      </c>
    </row>
    <row r="1216" spans="1:6" x14ac:dyDescent="0.25">
      <c r="A1216" s="325">
        <v>3</v>
      </c>
      <c r="B1216" s="184" t="s">
        <v>1067</v>
      </c>
      <c r="C1216" s="320"/>
      <c r="D1216" s="19"/>
      <c r="E1216" s="20"/>
      <c r="F1216" s="20" t="str">
        <f t="shared" si="34"/>
        <v xml:space="preserve"> </v>
      </c>
    </row>
    <row r="1217" spans="1:6" x14ac:dyDescent="0.25">
      <c r="A1217" s="326">
        <v>3.1</v>
      </c>
      <c r="B1217" s="327" t="s">
        <v>1068</v>
      </c>
      <c r="C1217" s="328">
        <v>13.3</v>
      </c>
      <c r="D1217" s="19" t="s">
        <v>21</v>
      </c>
      <c r="E1217" s="20">
        <v>19264</v>
      </c>
      <c r="F1217" s="20">
        <f t="shared" si="34"/>
        <v>256211.20000000001</v>
      </c>
    </row>
    <row r="1218" spans="1:6" x14ac:dyDescent="0.25">
      <c r="A1218" s="326">
        <v>3.2</v>
      </c>
      <c r="B1218" s="327" t="s">
        <v>1069</v>
      </c>
      <c r="C1218" s="328">
        <v>0.86</v>
      </c>
      <c r="D1218" s="19" t="s">
        <v>21</v>
      </c>
      <c r="E1218" s="20">
        <v>17535.22</v>
      </c>
      <c r="F1218" s="20">
        <f t="shared" si="34"/>
        <v>15080.29</v>
      </c>
    </row>
    <row r="1219" spans="1:6" x14ac:dyDescent="0.25">
      <c r="A1219" s="326">
        <v>3.3</v>
      </c>
      <c r="B1219" s="327" t="s">
        <v>1070</v>
      </c>
      <c r="C1219" s="328">
        <v>7.01</v>
      </c>
      <c r="D1219" s="19" t="s">
        <v>21</v>
      </c>
      <c r="E1219" s="20">
        <v>24501.93</v>
      </c>
      <c r="F1219" s="20">
        <f t="shared" si="34"/>
        <v>171758.53</v>
      </c>
    </row>
    <row r="1220" spans="1:6" x14ac:dyDescent="0.25">
      <c r="A1220" s="326">
        <v>3.4</v>
      </c>
      <c r="B1220" s="327" t="s">
        <v>1071</v>
      </c>
      <c r="C1220" s="328">
        <v>0.35</v>
      </c>
      <c r="D1220" s="19" t="s">
        <v>21</v>
      </c>
      <c r="E1220" s="20">
        <v>39561.980000000003</v>
      </c>
      <c r="F1220" s="20">
        <f t="shared" si="34"/>
        <v>13846.69</v>
      </c>
    </row>
    <row r="1221" spans="1:6" x14ac:dyDescent="0.25">
      <c r="A1221" s="326">
        <v>3.5</v>
      </c>
      <c r="B1221" s="327" t="s">
        <v>1072</v>
      </c>
      <c r="C1221" s="328">
        <v>1.03</v>
      </c>
      <c r="D1221" s="19" t="s">
        <v>21</v>
      </c>
      <c r="E1221" s="20">
        <v>41046.379999999997</v>
      </c>
      <c r="F1221" s="20">
        <f t="shared" si="34"/>
        <v>42277.77</v>
      </c>
    </row>
    <row r="1222" spans="1:6" x14ac:dyDescent="0.25">
      <c r="A1222" s="326">
        <v>3.6</v>
      </c>
      <c r="B1222" s="327" t="s">
        <v>1073</v>
      </c>
      <c r="C1222" s="328">
        <v>27.52</v>
      </c>
      <c r="D1222" s="19" t="s">
        <v>21</v>
      </c>
      <c r="E1222" s="20">
        <v>24837.17</v>
      </c>
      <c r="F1222" s="20">
        <f t="shared" si="34"/>
        <v>683518.92</v>
      </c>
    </row>
    <row r="1223" spans="1:6" x14ac:dyDescent="0.25">
      <c r="A1223" s="326">
        <v>3.7</v>
      </c>
      <c r="B1223" s="327" t="s">
        <v>1074</v>
      </c>
      <c r="C1223" s="328">
        <v>1.0900000000000001</v>
      </c>
      <c r="D1223" s="19" t="s">
        <v>21</v>
      </c>
      <c r="E1223" s="20">
        <v>31331.33</v>
      </c>
      <c r="F1223" s="20">
        <f t="shared" si="34"/>
        <v>34151.15</v>
      </c>
    </row>
    <row r="1224" spans="1:6" x14ac:dyDescent="0.25">
      <c r="A1224" s="326">
        <v>3.8</v>
      </c>
      <c r="B1224" s="327" t="s">
        <v>1075</v>
      </c>
      <c r="C1224" s="328">
        <v>7.49</v>
      </c>
      <c r="D1224" s="19" t="s">
        <v>21</v>
      </c>
      <c r="E1224" s="20">
        <v>27208.12</v>
      </c>
      <c r="F1224" s="20">
        <f t="shared" si="34"/>
        <v>203788.82</v>
      </c>
    </row>
    <row r="1225" spans="1:6" x14ac:dyDescent="0.25">
      <c r="A1225" s="326">
        <v>3.9</v>
      </c>
      <c r="B1225" s="327" t="s">
        <v>1076</v>
      </c>
      <c r="C1225" s="328">
        <v>0.11</v>
      </c>
      <c r="D1225" s="19" t="s">
        <v>21</v>
      </c>
      <c r="E1225" s="20">
        <v>8012.32</v>
      </c>
      <c r="F1225" s="20">
        <f t="shared" si="34"/>
        <v>881.36</v>
      </c>
    </row>
    <row r="1226" spans="1:6" x14ac:dyDescent="0.25">
      <c r="A1226" s="329"/>
      <c r="B1226" s="327"/>
      <c r="C1226" s="328"/>
      <c r="D1226" s="19"/>
      <c r="E1226" s="20"/>
      <c r="F1226" s="20" t="str">
        <f t="shared" si="34"/>
        <v xml:space="preserve"> </v>
      </c>
    </row>
    <row r="1227" spans="1:6" x14ac:dyDescent="0.25">
      <c r="A1227" s="330">
        <v>4</v>
      </c>
      <c r="B1227" s="327" t="s">
        <v>1077</v>
      </c>
      <c r="C1227" s="328">
        <v>3.87</v>
      </c>
      <c r="D1227" s="19" t="s">
        <v>21</v>
      </c>
      <c r="E1227" s="20">
        <v>8012.32</v>
      </c>
      <c r="F1227" s="20">
        <f t="shared" si="34"/>
        <v>31007.68</v>
      </c>
    </row>
    <row r="1228" spans="1:6" x14ac:dyDescent="0.25">
      <c r="A1228" s="329"/>
      <c r="B1228" s="327"/>
      <c r="C1228" s="328"/>
      <c r="D1228" s="19"/>
      <c r="E1228" s="20"/>
      <c r="F1228" s="20" t="str">
        <f t="shared" si="34"/>
        <v xml:space="preserve"> </v>
      </c>
    </row>
    <row r="1229" spans="1:6" ht="28.5" x14ac:dyDescent="0.25">
      <c r="A1229" s="326">
        <v>5</v>
      </c>
      <c r="B1229" s="209" t="s">
        <v>406</v>
      </c>
      <c r="C1229" s="328">
        <v>91.2</v>
      </c>
      <c r="D1229" s="19" t="s">
        <v>18</v>
      </c>
      <c r="E1229" s="20">
        <v>699.94</v>
      </c>
      <c r="F1229" s="20">
        <f t="shared" si="34"/>
        <v>63834.53</v>
      </c>
    </row>
    <row r="1230" spans="1:6" x14ac:dyDescent="0.25">
      <c r="A1230" s="326">
        <v>6</v>
      </c>
      <c r="B1230" s="327" t="s">
        <v>1078</v>
      </c>
      <c r="C1230" s="328">
        <v>110</v>
      </c>
      <c r="D1230" s="19" t="s">
        <v>1079</v>
      </c>
      <c r="E1230" s="20">
        <v>3393.54</v>
      </c>
      <c r="F1230" s="20">
        <f t="shared" si="34"/>
        <v>373289.4</v>
      </c>
    </row>
    <row r="1231" spans="1:6" x14ac:dyDescent="0.25">
      <c r="A1231" s="326"/>
      <c r="B1231" s="327"/>
      <c r="C1231" s="328"/>
      <c r="D1231" s="19"/>
      <c r="E1231" s="20"/>
      <c r="F1231" s="20" t="str">
        <f t="shared" si="34"/>
        <v xml:space="preserve"> </v>
      </c>
    </row>
    <row r="1232" spans="1:6" x14ac:dyDescent="0.25">
      <c r="A1232" s="325">
        <v>7</v>
      </c>
      <c r="B1232" s="184" t="s">
        <v>157</v>
      </c>
      <c r="C1232" s="328"/>
      <c r="D1232" s="19"/>
      <c r="E1232" s="20"/>
      <c r="F1232" s="20" t="str">
        <f t="shared" si="34"/>
        <v xml:space="preserve"> </v>
      </c>
    </row>
    <row r="1233" spans="1:6" x14ac:dyDescent="0.25">
      <c r="A1233" s="326">
        <v>7.1</v>
      </c>
      <c r="B1233" s="327" t="s">
        <v>158</v>
      </c>
      <c r="C1233" s="328">
        <v>217.47</v>
      </c>
      <c r="D1233" s="19" t="s">
        <v>55</v>
      </c>
      <c r="E1233" s="20">
        <v>84.65</v>
      </c>
      <c r="F1233" s="20">
        <f t="shared" si="34"/>
        <v>18408.84</v>
      </c>
    </row>
    <row r="1234" spans="1:6" x14ac:dyDescent="0.25">
      <c r="A1234" s="326">
        <v>7.2</v>
      </c>
      <c r="B1234" s="327" t="s">
        <v>160</v>
      </c>
      <c r="C1234" s="328">
        <v>102.7</v>
      </c>
      <c r="D1234" s="19" t="s">
        <v>55</v>
      </c>
      <c r="E1234" s="20">
        <v>494.41</v>
      </c>
      <c r="F1234" s="20">
        <f t="shared" si="34"/>
        <v>50775.91</v>
      </c>
    </row>
    <row r="1235" spans="1:6" x14ac:dyDescent="0.25">
      <c r="A1235" s="326">
        <v>7.3</v>
      </c>
      <c r="B1235" s="327" t="s">
        <v>368</v>
      </c>
      <c r="C1235" s="328">
        <v>114.77</v>
      </c>
      <c r="D1235" s="19" t="s">
        <v>55</v>
      </c>
      <c r="E1235" s="20">
        <v>478.24</v>
      </c>
      <c r="F1235" s="20">
        <f t="shared" si="34"/>
        <v>54887.6</v>
      </c>
    </row>
    <row r="1236" spans="1:6" x14ac:dyDescent="0.25">
      <c r="A1236" s="326">
        <v>7.4</v>
      </c>
      <c r="B1236" s="331" t="s">
        <v>1080</v>
      </c>
      <c r="C1236" s="328">
        <v>53.17</v>
      </c>
      <c r="D1236" s="19" t="s">
        <v>55</v>
      </c>
      <c r="E1236" s="20">
        <v>702.29</v>
      </c>
      <c r="F1236" s="20">
        <f t="shared" si="34"/>
        <v>37340.76</v>
      </c>
    </row>
    <row r="1237" spans="1:6" x14ac:dyDescent="0.25">
      <c r="A1237" s="326">
        <v>7.5</v>
      </c>
      <c r="B1237" s="331" t="s">
        <v>1081</v>
      </c>
      <c r="C1237" s="328">
        <v>62.41</v>
      </c>
      <c r="D1237" s="19" t="s">
        <v>55</v>
      </c>
      <c r="E1237" s="20">
        <v>673.06</v>
      </c>
      <c r="F1237" s="20">
        <f t="shared" si="34"/>
        <v>42005.67</v>
      </c>
    </row>
    <row r="1238" spans="1:6" x14ac:dyDescent="0.25">
      <c r="A1238" s="326">
        <v>7.6</v>
      </c>
      <c r="B1238" s="331" t="s">
        <v>162</v>
      </c>
      <c r="C1238" s="328">
        <v>112.4</v>
      </c>
      <c r="D1238" s="19" t="s">
        <v>18</v>
      </c>
      <c r="E1238" s="20">
        <v>117.41</v>
      </c>
      <c r="F1238" s="20">
        <f t="shared" si="34"/>
        <v>13196.88</v>
      </c>
    </row>
    <row r="1239" spans="1:6" x14ac:dyDescent="0.25">
      <c r="A1239" s="326">
        <v>7.7</v>
      </c>
      <c r="B1239" s="331" t="s">
        <v>1082</v>
      </c>
      <c r="C1239" s="328">
        <v>29.2</v>
      </c>
      <c r="D1239" s="19" t="s">
        <v>18</v>
      </c>
      <c r="E1239" s="20">
        <v>158.85</v>
      </c>
      <c r="F1239" s="20">
        <f t="shared" si="34"/>
        <v>4638.42</v>
      </c>
    </row>
    <row r="1240" spans="1:6" x14ac:dyDescent="0.25">
      <c r="A1240" s="326"/>
      <c r="B1240" s="331"/>
      <c r="C1240" s="328"/>
      <c r="D1240" s="19"/>
      <c r="E1240" s="20"/>
      <c r="F1240" s="20" t="str">
        <f t="shared" si="34"/>
        <v xml:space="preserve"> </v>
      </c>
    </row>
    <row r="1241" spans="1:6" x14ac:dyDescent="0.25">
      <c r="A1241" s="325">
        <v>8</v>
      </c>
      <c r="B1241" s="184" t="s">
        <v>1083</v>
      </c>
      <c r="C1241" s="328"/>
      <c r="D1241" s="19"/>
      <c r="E1241" s="20"/>
      <c r="F1241" s="20" t="str">
        <f t="shared" si="34"/>
        <v xml:space="preserve"> </v>
      </c>
    </row>
    <row r="1242" spans="1:6" ht="28.5" x14ac:dyDescent="0.25">
      <c r="A1242" s="326">
        <v>8.1</v>
      </c>
      <c r="B1242" s="332" t="s">
        <v>1084</v>
      </c>
      <c r="C1242" s="328">
        <v>102.7</v>
      </c>
      <c r="D1242" s="19" t="s">
        <v>55</v>
      </c>
      <c r="E1242" s="33">
        <v>357.37</v>
      </c>
      <c r="F1242" s="20">
        <f t="shared" si="34"/>
        <v>36701.9</v>
      </c>
    </row>
    <row r="1243" spans="1:6" x14ac:dyDescent="0.25">
      <c r="A1243" s="326"/>
      <c r="B1243" s="331"/>
      <c r="C1243" s="328"/>
      <c r="D1243" s="19"/>
      <c r="E1243" s="20"/>
      <c r="F1243" s="20" t="str">
        <f t="shared" si="34"/>
        <v xml:space="preserve"> </v>
      </c>
    </row>
    <row r="1244" spans="1:6" x14ac:dyDescent="0.25">
      <c r="A1244" s="325">
        <v>9</v>
      </c>
      <c r="B1244" s="184" t="s">
        <v>1085</v>
      </c>
      <c r="C1244" s="328"/>
      <c r="D1244" s="19"/>
      <c r="E1244" s="20"/>
      <c r="F1244" s="20" t="str">
        <f t="shared" si="34"/>
        <v xml:space="preserve"> </v>
      </c>
    </row>
    <row r="1245" spans="1:6" ht="25.5" x14ac:dyDescent="0.25">
      <c r="A1245" s="325">
        <v>9.1</v>
      </c>
      <c r="B1245" s="184" t="s">
        <v>1086</v>
      </c>
      <c r="C1245" s="328"/>
      <c r="D1245" s="19"/>
      <c r="E1245" s="20"/>
      <c r="F1245" s="20" t="str">
        <f t="shared" si="34"/>
        <v xml:space="preserve"> </v>
      </c>
    </row>
    <row r="1246" spans="1:6" ht="28.5" x14ac:dyDescent="0.25">
      <c r="A1246" s="333" t="s">
        <v>422</v>
      </c>
      <c r="B1246" s="334" t="s">
        <v>1087</v>
      </c>
      <c r="C1246" s="328">
        <v>14.22</v>
      </c>
      <c r="D1246" s="19" t="s">
        <v>18</v>
      </c>
      <c r="E1246" s="20">
        <v>5866.21</v>
      </c>
      <c r="F1246" s="20">
        <f t="shared" si="34"/>
        <v>83417.509999999995</v>
      </c>
    </row>
    <row r="1247" spans="1:6" x14ac:dyDescent="0.25">
      <c r="A1247" s="333" t="s">
        <v>424</v>
      </c>
      <c r="B1247" s="334" t="s">
        <v>1088</v>
      </c>
      <c r="C1247" s="328">
        <v>17.37</v>
      </c>
      <c r="D1247" s="19" t="s">
        <v>18</v>
      </c>
      <c r="E1247" s="20">
        <v>2012.57</v>
      </c>
      <c r="F1247" s="20">
        <f t="shared" si="34"/>
        <v>34958.339999999997</v>
      </c>
    </row>
    <row r="1248" spans="1:6" x14ac:dyDescent="0.25">
      <c r="A1248" s="333" t="s">
        <v>426</v>
      </c>
      <c r="B1248" s="334" t="s">
        <v>1089</v>
      </c>
      <c r="C1248" s="328">
        <v>5</v>
      </c>
      <c r="D1248" s="19" t="s">
        <v>30</v>
      </c>
      <c r="E1248" s="20">
        <v>8589.77</v>
      </c>
      <c r="F1248" s="20">
        <f t="shared" si="34"/>
        <v>42948.85</v>
      </c>
    </row>
    <row r="1249" spans="1:6" ht="28.5" x14ac:dyDescent="0.25">
      <c r="A1249" s="333" t="s">
        <v>1090</v>
      </c>
      <c r="B1249" s="334" t="s">
        <v>1091</v>
      </c>
      <c r="C1249" s="328">
        <v>8</v>
      </c>
      <c r="D1249" s="19" t="s">
        <v>30</v>
      </c>
      <c r="E1249" s="20">
        <v>5444.49</v>
      </c>
      <c r="F1249" s="20">
        <f t="shared" si="34"/>
        <v>43555.92</v>
      </c>
    </row>
    <row r="1250" spans="1:6" x14ac:dyDescent="0.25">
      <c r="A1250" s="333" t="s">
        <v>1092</v>
      </c>
      <c r="B1250" s="334" t="s">
        <v>1093</v>
      </c>
      <c r="C1250" s="328">
        <v>2</v>
      </c>
      <c r="D1250" s="19" t="s">
        <v>30</v>
      </c>
      <c r="E1250" s="20">
        <v>5890.93</v>
      </c>
      <c r="F1250" s="20">
        <f t="shared" si="34"/>
        <v>11781.86</v>
      </c>
    </row>
    <row r="1251" spans="1:6" x14ac:dyDescent="0.25">
      <c r="A1251" s="333" t="s">
        <v>1094</v>
      </c>
      <c r="B1251" s="331" t="s">
        <v>1095</v>
      </c>
      <c r="C1251" s="328">
        <v>3</v>
      </c>
      <c r="D1251" s="19" t="s">
        <v>30</v>
      </c>
      <c r="E1251" s="20">
        <v>2489.6999999999998</v>
      </c>
      <c r="F1251" s="20">
        <f t="shared" si="34"/>
        <v>7469.1</v>
      </c>
    </row>
    <row r="1252" spans="1:6" x14ac:dyDescent="0.25">
      <c r="A1252" s="333" t="s">
        <v>1096</v>
      </c>
      <c r="B1252" s="331" t="s">
        <v>1097</v>
      </c>
      <c r="C1252" s="328">
        <v>7</v>
      </c>
      <c r="D1252" s="19" t="s">
        <v>30</v>
      </c>
      <c r="E1252" s="20">
        <v>850</v>
      </c>
      <c r="F1252" s="20">
        <f t="shared" si="34"/>
        <v>5950</v>
      </c>
    </row>
    <row r="1253" spans="1:6" x14ac:dyDescent="0.25">
      <c r="A1253" s="333" t="s">
        <v>1098</v>
      </c>
      <c r="B1253" s="331" t="s">
        <v>1099</v>
      </c>
      <c r="C1253" s="328">
        <v>2</v>
      </c>
      <c r="D1253" s="19" t="s">
        <v>30</v>
      </c>
      <c r="E1253" s="20">
        <v>42398.97</v>
      </c>
      <c r="F1253" s="20">
        <f t="shared" si="34"/>
        <v>84797.94</v>
      </c>
    </row>
    <row r="1254" spans="1:6" x14ac:dyDescent="0.25">
      <c r="A1254" s="333" t="s">
        <v>1100</v>
      </c>
      <c r="B1254" s="331" t="s">
        <v>1101</v>
      </c>
      <c r="C1254" s="328">
        <v>2</v>
      </c>
      <c r="D1254" s="19" t="s">
        <v>30</v>
      </c>
      <c r="E1254" s="20">
        <v>119587.95</v>
      </c>
      <c r="F1254" s="20">
        <f t="shared" si="34"/>
        <v>239175.9</v>
      </c>
    </row>
    <row r="1255" spans="1:6" x14ac:dyDescent="0.25">
      <c r="A1255" s="326"/>
      <c r="B1255" s="331"/>
      <c r="C1255" s="328"/>
      <c r="D1255" s="19"/>
      <c r="E1255" s="20"/>
      <c r="F1255" s="20" t="str">
        <f t="shared" si="34"/>
        <v xml:space="preserve"> </v>
      </c>
    </row>
    <row r="1256" spans="1:6" x14ac:dyDescent="0.25">
      <c r="A1256" s="325">
        <v>9.1999999999999993</v>
      </c>
      <c r="B1256" s="184" t="s">
        <v>1102</v>
      </c>
      <c r="C1256" s="328"/>
      <c r="D1256" s="19"/>
      <c r="E1256" s="20"/>
      <c r="F1256" s="20" t="str">
        <f t="shared" si="34"/>
        <v xml:space="preserve"> </v>
      </c>
    </row>
    <row r="1257" spans="1:6" x14ac:dyDescent="0.25">
      <c r="A1257" s="333" t="s">
        <v>430</v>
      </c>
      <c r="B1257" s="331" t="s">
        <v>17</v>
      </c>
      <c r="C1257" s="328">
        <v>26.49</v>
      </c>
      <c r="D1257" s="19" t="s">
        <v>18</v>
      </c>
      <c r="E1257" s="20">
        <v>10.53</v>
      </c>
      <c r="F1257" s="20">
        <f t="shared" si="34"/>
        <v>278.94</v>
      </c>
    </row>
    <row r="1258" spans="1:6" x14ac:dyDescent="0.25">
      <c r="A1258" s="333" t="s">
        <v>432</v>
      </c>
      <c r="B1258" s="334" t="s">
        <v>1103</v>
      </c>
      <c r="C1258" s="328">
        <v>23.31</v>
      </c>
      <c r="D1258" s="19" t="s">
        <v>347</v>
      </c>
      <c r="E1258" s="20">
        <v>132.09</v>
      </c>
      <c r="F1258" s="20">
        <f t="shared" si="34"/>
        <v>3079.02</v>
      </c>
    </row>
    <row r="1259" spans="1:6" x14ac:dyDescent="0.25">
      <c r="A1259" s="333" t="s">
        <v>434</v>
      </c>
      <c r="B1259" s="331" t="s">
        <v>729</v>
      </c>
      <c r="C1259" s="328">
        <v>1.22</v>
      </c>
      <c r="D1259" s="19" t="s">
        <v>1104</v>
      </c>
      <c r="E1259" s="20">
        <v>979.5</v>
      </c>
      <c r="F1259" s="20">
        <f t="shared" si="34"/>
        <v>1194.99</v>
      </c>
    </row>
    <row r="1260" spans="1:6" x14ac:dyDescent="0.25">
      <c r="A1260" s="335" t="s">
        <v>436</v>
      </c>
      <c r="B1260" s="336" t="s">
        <v>1105</v>
      </c>
      <c r="C1260" s="337">
        <v>20.54</v>
      </c>
      <c r="D1260" s="207" t="s">
        <v>353</v>
      </c>
      <c r="E1260" s="208">
        <v>224.1</v>
      </c>
      <c r="F1260" s="208">
        <f t="shared" si="34"/>
        <v>4603.01</v>
      </c>
    </row>
    <row r="1261" spans="1:6" ht="28.5" x14ac:dyDescent="0.25">
      <c r="A1261" s="333" t="s">
        <v>438</v>
      </c>
      <c r="B1261" s="334" t="s">
        <v>1066</v>
      </c>
      <c r="C1261" s="328">
        <v>3.33</v>
      </c>
      <c r="D1261" s="19" t="s">
        <v>961</v>
      </c>
      <c r="E1261" s="291">
        <v>195.86</v>
      </c>
      <c r="F1261" s="20">
        <f t="shared" si="34"/>
        <v>652.21</v>
      </c>
    </row>
    <row r="1262" spans="1:6" x14ac:dyDescent="0.25">
      <c r="A1262" s="326"/>
      <c r="B1262" s="331"/>
      <c r="C1262" s="328"/>
      <c r="D1262" s="19"/>
      <c r="E1262" s="291"/>
      <c r="F1262" s="20" t="str">
        <f t="shared" si="34"/>
        <v xml:space="preserve"> </v>
      </c>
    </row>
    <row r="1263" spans="1:6" x14ac:dyDescent="0.25">
      <c r="A1263" s="325">
        <v>9.3000000000000007</v>
      </c>
      <c r="B1263" s="184" t="s">
        <v>1106</v>
      </c>
      <c r="C1263" s="328"/>
      <c r="D1263" s="19"/>
      <c r="E1263" s="291"/>
      <c r="F1263" s="20" t="str">
        <f t="shared" si="34"/>
        <v xml:space="preserve"> </v>
      </c>
    </row>
    <row r="1264" spans="1:6" x14ac:dyDescent="0.25">
      <c r="A1264" s="333" t="s">
        <v>1107</v>
      </c>
      <c r="B1264" s="331" t="s">
        <v>1108</v>
      </c>
      <c r="C1264" s="328">
        <v>1</v>
      </c>
      <c r="D1264" s="19" t="s">
        <v>30</v>
      </c>
      <c r="E1264" s="291">
        <v>22500</v>
      </c>
      <c r="F1264" s="20">
        <f t="shared" si="34"/>
        <v>22500</v>
      </c>
    </row>
    <row r="1265" spans="1:6" x14ac:dyDescent="0.25">
      <c r="A1265" s="333" t="s">
        <v>1109</v>
      </c>
      <c r="B1265" s="331" t="s">
        <v>1110</v>
      </c>
      <c r="C1265" s="328">
        <v>1</v>
      </c>
      <c r="D1265" s="19" t="s">
        <v>30</v>
      </c>
      <c r="E1265" s="291">
        <v>8500</v>
      </c>
      <c r="F1265" s="20">
        <f t="shared" si="34"/>
        <v>8500</v>
      </c>
    </row>
    <row r="1266" spans="1:6" x14ac:dyDescent="0.25">
      <c r="A1266" s="333" t="s">
        <v>1111</v>
      </c>
      <c r="B1266" s="331" t="s">
        <v>1112</v>
      </c>
      <c r="C1266" s="328">
        <v>1</v>
      </c>
      <c r="D1266" s="19" t="s">
        <v>30</v>
      </c>
      <c r="E1266" s="291">
        <v>6679</v>
      </c>
      <c r="F1266" s="20">
        <f t="shared" si="34"/>
        <v>6679</v>
      </c>
    </row>
    <row r="1267" spans="1:6" x14ac:dyDescent="0.25">
      <c r="A1267" s="333" t="s">
        <v>1113</v>
      </c>
      <c r="B1267" s="331" t="s">
        <v>1114</v>
      </c>
      <c r="C1267" s="328">
        <v>1</v>
      </c>
      <c r="D1267" s="19" t="s">
        <v>30</v>
      </c>
      <c r="E1267" s="291">
        <v>18500</v>
      </c>
      <c r="F1267" s="20">
        <f t="shared" si="34"/>
        <v>18500</v>
      </c>
    </row>
    <row r="1268" spans="1:6" x14ac:dyDescent="0.25">
      <c r="A1268" s="326"/>
      <c r="B1268" s="331"/>
      <c r="C1268" s="328"/>
      <c r="D1268" s="19"/>
      <c r="E1268" s="291"/>
      <c r="F1268" s="20" t="str">
        <f>IF(C1268&gt;0,(ROUND((E1268*C1268),2))," ")</f>
        <v xml:space="preserve"> </v>
      </c>
    </row>
    <row r="1269" spans="1:6" x14ac:dyDescent="0.25">
      <c r="A1269" s="325">
        <v>10</v>
      </c>
      <c r="B1269" s="184" t="s">
        <v>1115</v>
      </c>
      <c r="C1269" s="328"/>
      <c r="D1269" s="19"/>
      <c r="E1269" s="291"/>
      <c r="F1269" s="20" t="str">
        <f>IF(C1269&gt;0,(ROUND((E1269*C1269),2))," ")</f>
        <v xml:space="preserve"> </v>
      </c>
    </row>
    <row r="1270" spans="1:6" x14ac:dyDescent="0.25">
      <c r="A1270" s="326">
        <v>10.1</v>
      </c>
      <c r="B1270" s="331" t="s">
        <v>1116</v>
      </c>
      <c r="C1270" s="328">
        <v>16.8</v>
      </c>
      <c r="D1270" s="19" t="s">
        <v>55</v>
      </c>
      <c r="E1270" s="291">
        <v>1306.6099999999999</v>
      </c>
      <c r="F1270" s="20">
        <f>IF(C1270&gt;0,(ROUND((E1270*C1270),2))," ")</f>
        <v>21951.05</v>
      </c>
    </row>
    <row r="1271" spans="1:6" x14ac:dyDescent="0.25">
      <c r="A1271" s="326">
        <v>10.199999999999999</v>
      </c>
      <c r="B1271" s="331" t="s">
        <v>673</v>
      </c>
      <c r="C1271" s="328">
        <v>1</v>
      </c>
      <c r="D1271" s="19" t="s">
        <v>30</v>
      </c>
      <c r="E1271" s="291">
        <v>12500</v>
      </c>
      <c r="F1271" s="20">
        <f>IF(C1271&gt;0,(ROUND((E1271*C1271),2))," ")</f>
        <v>12500</v>
      </c>
    </row>
    <row r="1272" spans="1:6" x14ac:dyDescent="0.25">
      <c r="A1272" s="273"/>
      <c r="B1272" s="273" t="s">
        <v>1117</v>
      </c>
      <c r="C1272" s="274"/>
      <c r="D1272" s="274"/>
      <c r="E1272" s="275"/>
      <c r="F1272" s="275">
        <f>SUM(F1208:F1271)</f>
        <v>2896338.3799999985</v>
      </c>
    </row>
    <row r="1273" spans="1:6" x14ac:dyDescent="0.25">
      <c r="A1273" s="16"/>
      <c r="B1273" s="190"/>
      <c r="C1273" s="185"/>
      <c r="D1273" s="221"/>
      <c r="E1273" s="222"/>
      <c r="F1273" s="20" t="str">
        <f t="shared" ref="F1273:F1308" si="35">IF(C1273&gt;0,(ROUND((E1273*C1273),2))," ")</f>
        <v xml:space="preserve"> </v>
      </c>
    </row>
    <row r="1274" spans="1:6" x14ac:dyDescent="0.25">
      <c r="A1274" s="338" t="s">
        <v>1118</v>
      </c>
      <c r="B1274" s="184" t="s">
        <v>1119</v>
      </c>
      <c r="C1274" s="339"/>
      <c r="D1274" s="340"/>
      <c r="E1274" s="341"/>
      <c r="F1274" s="341" t="str">
        <f t="shared" si="35"/>
        <v xml:space="preserve"> </v>
      </c>
    </row>
    <row r="1275" spans="1:6" x14ac:dyDescent="0.25">
      <c r="A1275" s="338"/>
      <c r="B1275" s="342"/>
      <c r="C1275" s="339"/>
      <c r="D1275" s="340"/>
      <c r="E1275" s="341"/>
      <c r="F1275" s="341" t="str">
        <f t="shared" si="35"/>
        <v xml:space="preserve"> </v>
      </c>
    </row>
    <row r="1276" spans="1:6" x14ac:dyDescent="0.25">
      <c r="A1276" s="343">
        <v>1</v>
      </c>
      <c r="B1276" s="344" t="s">
        <v>36</v>
      </c>
      <c r="C1276" s="339"/>
      <c r="D1276" s="340"/>
      <c r="E1276" s="341"/>
      <c r="F1276" s="341" t="str">
        <f t="shared" si="35"/>
        <v xml:space="preserve"> </v>
      </c>
    </row>
    <row r="1277" spans="1:6" x14ac:dyDescent="0.25">
      <c r="A1277" s="345">
        <v>1.1000000000000001</v>
      </c>
      <c r="B1277" s="43" t="s">
        <v>17</v>
      </c>
      <c r="C1277" s="339">
        <v>240.25</v>
      </c>
      <c r="D1277" s="340" t="s">
        <v>18</v>
      </c>
      <c r="E1277" s="346">
        <v>10.53</v>
      </c>
      <c r="F1277" s="20">
        <f t="shared" si="35"/>
        <v>2529.83</v>
      </c>
    </row>
    <row r="1278" spans="1:6" x14ac:dyDescent="0.25">
      <c r="A1278" s="343"/>
      <c r="B1278" s="342"/>
      <c r="C1278" s="339"/>
      <c r="D1278" s="340"/>
      <c r="E1278" s="341"/>
      <c r="F1278" s="341" t="str">
        <f t="shared" si="35"/>
        <v xml:space="preserve"> </v>
      </c>
    </row>
    <row r="1279" spans="1:6" x14ac:dyDescent="0.25">
      <c r="A1279" s="343">
        <v>2</v>
      </c>
      <c r="B1279" s="344" t="s">
        <v>19</v>
      </c>
      <c r="C1279" s="347"/>
      <c r="D1279" s="348"/>
      <c r="E1279" s="346"/>
      <c r="F1279" s="469" t="str">
        <f t="shared" si="35"/>
        <v xml:space="preserve"> </v>
      </c>
    </row>
    <row r="1280" spans="1:6" x14ac:dyDescent="0.25">
      <c r="A1280" s="349">
        <v>2.1</v>
      </c>
      <c r="B1280" s="43" t="s">
        <v>1120</v>
      </c>
      <c r="C1280" s="347">
        <v>98</v>
      </c>
      <c r="D1280" s="19" t="s">
        <v>347</v>
      </c>
      <c r="E1280" s="346">
        <v>394.23</v>
      </c>
      <c r="F1280" s="469">
        <f t="shared" si="35"/>
        <v>38634.54</v>
      </c>
    </row>
    <row r="1281" spans="1:6" x14ac:dyDescent="0.25">
      <c r="A1281" s="349">
        <v>2.2000000000000002</v>
      </c>
      <c r="B1281" s="43" t="s">
        <v>1121</v>
      </c>
      <c r="C1281" s="347">
        <v>48.37</v>
      </c>
      <c r="D1281" s="19" t="s">
        <v>353</v>
      </c>
      <c r="E1281" s="346">
        <v>116.29</v>
      </c>
      <c r="F1281" s="469">
        <f t="shared" si="35"/>
        <v>5624.95</v>
      </c>
    </row>
    <row r="1282" spans="1:6" x14ac:dyDescent="0.25">
      <c r="A1282" s="349">
        <v>2.2999999999999998</v>
      </c>
      <c r="B1282" s="43" t="s">
        <v>1122</v>
      </c>
      <c r="C1282" s="347">
        <v>64.52</v>
      </c>
      <c r="D1282" s="340" t="s">
        <v>353</v>
      </c>
      <c r="E1282" s="346">
        <v>118.27</v>
      </c>
      <c r="F1282" s="469">
        <f t="shared" si="35"/>
        <v>7630.78</v>
      </c>
    </row>
    <row r="1283" spans="1:6" x14ac:dyDescent="0.25">
      <c r="A1283" s="349"/>
      <c r="B1283" s="350"/>
      <c r="C1283" s="347"/>
      <c r="D1283" s="348"/>
      <c r="E1283" s="346"/>
      <c r="F1283" s="469" t="str">
        <f t="shared" si="35"/>
        <v xml:space="preserve"> </v>
      </c>
    </row>
    <row r="1284" spans="1:6" x14ac:dyDescent="0.25">
      <c r="A1284" s="343">
        <v>3</v>
      </c>
      <c r="B1284" s="344" t="s">
        <v>1123</v>
      </c>
      <c r="C1284" s="347"/>
      <c r="D1284" s="348"/>
      <c r="E1284" s="346"/>
      <c r="F1284" s="469" t="str">
        <f t="shared" si="35"/>
        <v xml:space="preserve"> </v>
      </c>
    </row>
    <row r="1285" spans="1:6" ht="16.5" x14ac:dyDescent="0.25">
      <c r="A1285" s="349">
        <v>3.1</v>
      </c>
      <c r="B1285" s="43" t="s">
        <v>1124</v>
      </c>
      <c r="C1285" s="347">
        <v>22.35</v>
      </c>
      <c r="D1285" s="276" t="s">
        <v>21</v>
      </c>
      <c r="E1285" s="346">
        <v>11959.03</v>
      </c>
      <c r="F1285" s="469">
        <f t="shared" si="35"/>
        <v>267284.32</v>
      </c>
    </row>
    <row r="1286" spans="1:6" ht="30.75" x14ac:dyDescent="0.25">
      <c r="A1286" s="349">
        <v>3.2</v>
      </c>
      <c r="B1286" s="43" t="s">
        <v>1125</v>
      </c>
      <c r="C1286" s="347">
        <v>5.58</v>
      </c>
      <c r="D1286" s="276" t="s">
        <v>21</v>
      </c>
      <c r="E1286" s="346">
        <v>17880.080000000002</v>
      </c>
      <c r="F1286" s="469">
        <f t="shared" si="35"/>
        <v>99770.85</v>
      </c>
    </row>
    <row r="1287" spans="1:6" ht="30.75" x14ac:dyDescent="0.25">
      <c r="A1287" s="349">
        <v>3.3</v>
      </c>
      <c r="B1287" s="43" t="s">
        <v>1126</v>
      </c>
      <c r="C1287" s="347">
        <v>8.4499999999999993</v>
      </c>
      <c r="D1287" s="276" t="s">
        <v>21</v>
      </c>
      <c r="E1287" s="346">
        <v>41295.64</v>
      </c>
      <c r="F1287" s="469">
        <f t="shared" si="35"/>
        <v>348948.16</v>
      </c>
    </row>
    <row r="1288" spans="1:6" ht="30.75" x14ac:dyDescent="0.25">
      <c r="A1288" s="349">
        <v>3.4</v>
      </c>
      <c r="B1288" s="43" t="s">
        <v>1127</v>
      </c>
      <c r="C1288" s="347">
        <v>6.69</v>
      </c>
      <c r="D1288" s="276" t="s">
        <v>21</v>
      </c>
      <c r="E1288" s="346">
        <v>37627.760000000002</v>
      </c>
      <c r="F1288" s="469">
        <f t="shared" si="35"/>
        <v>251729.71</v>
      </c>
    </row>
    <row r="1289" spans="1:6" ht="28.5" x14ac:dyDescent="0.25">
      <c r="A1289" s="349">
        <v>3.5</v>
      </c>
      <c r="B1289" s="43" t="s">
        <v>1128</v>
      </c>
      <c r="C1289" s="347">
        <v>9.4499999999999993</v>
      </c>
      <c r="D1289" s="276" t="s">
        <v>21</v>
      </c>
      <c r="E1289" s="346">
        <v>33658.879999999997</v>
      </c>
      <c r="F1289" s="469">
        <f t="shared" si="35"/>
        <v>318076.42</v>
      </c>
    </row>
    <row r="1290" spans="1:6" ht="30.75" x14ac:dyDescent="0.25">
      <c r="A1290" s="349">
        <v>3.6</v>
      </c>
      <c r="B1290" s="43" t="s">
        <v>1129</v>
      </c>
      <c r="C1290" s="347">
        <v>1.32</v>
      </c>
      <c r="D1290" s="276" t="s">
        <v>21</v>
      </c>
      <c r="E1290" s="346">
        <v>31361.65</v>
      </c>
      <c r="F1290" s="469">
        <f t="shared" si="35"/>
        <v>41397.379999999997</v>
      </c>
    </row>
    <row r="1291" spans="1:6" x14ac:dyDescent="0.25">
      <c r="A1291" s="349"/>
      <c r="B1291" s="350"/>
      <c r="C1291" s="347"/>
      <c r="D1291" s="340"/>
      <c r="E1291" s="346"/>
      <c r="F1291" s="469" t="str">
        <f t="shared" si="35"/>
        <v xml:space="preserve"> </v>
      </c>
    </row>
    <row r="1292" spans="1:6" x14ac:dyDescent="0.25">
      <c r="A1292" s="96">
        <v>4</v>
      </c>
      <c r="B1292" s="344" t="s">
        <v>1130</v>
      </c>
      <c r="C1292" s="347"/>
      <c r="D1292" s="340"/>
      <c r="E1292" s="346"/>
      <c r="F1292" s="469" t="str">
        <f t="shared" si="35"/>
        <v xml:space="preserve"> </v>
      </c>
    </row>
    <row r="1293" spans="1:6" x14ac:dyDescent="0.25">
      <c r="A1293" s="349">
        <v>4.0999999999999996</v>
      </c>
      <c r="B1293" s="43" t="s">
        <v>1131</v>
      </c>
      <c r="C1293" s="347">
        <v>574.73</v>
      </c>
      <c r="D1293" s="19" t="s">
        <v>55</v>
      </c>
      <c r="E1293" s="346">
        <v>1517.06</v>
      </c>
      <c r="F1293" s="469">
        <f t="shared" si="35"/>
        <v>871899.89</v>
      </c>
    </row>
    <row r="1294" spans="1:6" x14ac:dyDescent="0.25">
      <c r="A1294" s="349">
        <v>4.2</v>
      </c>
      <c r="B1294" s="43" t="s">
        <v>1132</v>
      </c>
      <c r="C1294" s="347">
        <v>88.42</v>
      </c>
      <c r="D1294" s="19" t="s">
        <v>55</v>
      </c>
      <c r="E1294" s="346">
        <v>1364.77</v>
      </c>
      <c r="F1294" s="469">
        <f t="shared" si="35"/>
        <v>120672.96000000001</v>
      </c>
    </row>
    <row r="1295" spans="1:6" x14ac:dyDescent="0.25">
      <c r="A1295" s="349"/>
      <c r="B1295" s="350"/>
      <c r="C1295" s="347"/>
      <c r="D1295" s="348"/>
      <c r="E1295" s="346"/>
      <c r="F1295" s="469" t="str">
        <f t="shared" si="35"/>
        <v xml:space="preserve"> </v>
      </c>
    </row>
    <row r="1296" spans="1:6" x14ac:dyDescent="0.25">
      <c r="A1296" s="343">
        <v>5</v>
      </c>
      <c r="B1296" s="344" t="s">
        <v>157</v>
      </c>
      <c r="C1296" s="347"/>
      <c r="D1296" s="348"/>
      <c r="E1296" s="346"/>
      <c r="F1296" s="469" t="str">
        <f t="shared" si="35"/>
        <v xml:space="preserve"> </v>
      </c>
    </row>
    <row r="1297" spans="1:6" x14ac:dyDescent="0.25">
      <c r="A1297" s="194">
        <v>5.0999999999999996</v>
      </c>
      <c r="B1297" s="186" t="s">
        <v>158</v>
      </c>
      <c r="C1297" s="185">
        <v>239.36</v>
      </c>
      <c r="D1297" s="19" t="s">
        <v>55</v>
      </c>
      <c r="E1297" s="20">
        <v>84.65</v>
      </c>
      <c r="F1297" s="20">
        <f t="shared" si="35"/>
        <v>20261.82</v>
      </c>
    </row>
    <row r="1298" spans="1:6" x14ac:dyDescent="0.25">
      <c r="A1298" s="194">
        <v>5.2</v>
      </c>
      <c r="B1298" s="186" t="s">
        <v>1133</v>
      </c>
      <c r="C1298" s="185">
        <v>239.36</v>
      </c>
      <c r="D1298" s="19" t="s">
        <v>55</v>
      </c>
      <c r="E1298" s="20">
        <v>506.36</v>
      </c>
      <c r="F1298" s="20">
        <f t="shared" si="35"/>
        <v>121202.33</v>
      </c>
    </row>
    <row r="1299" spans="1:6" x14ac:dyDescent="0.25">
      <c r="A1299" s="349">
        <v>5.3</v>
      </c>
      <c r="B1299" s="43" t="s">
        <v>162</v>
      </c>
      <c r="C1299" s="347">
        <v>1395.15</v>
      </c>
      <c r="D1299" s="348" t="s">
        <v>18</v>
      </c>
      <c r="E1299" s="346">
        <v>117.41</v>
      </c>
      <c r="F1299" s="469">
        <f t="shared" si="35"/>
        <v>163804.56</v>
      </c>
    </row>
    <row r="1300" spans="1:6" x14ac:dyDescent="0.25">
      <c r="A1300" s="351"/>
      <c r="B1300" s="352"/>
      <c r="C1300" s="347"/>
      <c r="D1300" s="348"/>
      <c r="E1300" s="346"/>
      <c r="F1300" s="469" t="str">
        <f t="shared" si="35"/>
        <v xml:space="preserve"> </v>
      </c>
    </row>
    <row r="1301" spans="1:6" x14ac:dyDescent="0.25">
      <c r="A1301" s="343">
        <v>6</v>
      </c>
      <c r="B1301" s="344" t="s">
        <v>1083</v>
      </c>
      <c r="C1301" s="347"/>
      <c r="D1301" s="348"/>
      <c r="E1301" s="346"/>
      <c r="F1301" s="469" t="str">
        <f t="shared" si="35"/>
        <v xml:space="preserve"> </v>
      </c>
    </row>
    <row r="1302" spans="1:6" ht="28.5" x14ac:dyDescent="0.25">
      <c r="A1302" s="194">
        <v>6.1</v>
      </c>
      <c r="B1302" s="43" t="s">
        <v>1084</v>
      </c>
      <c r="C1302" s="185">
        <v>239.36</v>
      </c>
      <c r="D1302" s="19" t="s">
        <v>55</v>
      </c>
      <c r="E1302" s="353">
        <v>357.37</v>
      </c>
      <c r="F1302" s="20">
        <f t="shared" si="35"/>
        <v>85540.08</v>
      </c>
    </row>
    <row r="1303" spans="1:6" x14ac:dyDescent="0.25">
      <c r="A1303" s="349"/>
      <c r="B1303" s="43"/>
      <c r="C1303" s="347"/>
      <c r="D1303" s="348"/>
      <c r="E1303" s="346"/>
      <c r="F1303" s="469" t="str">
        <f t="shared" si="35"/>
        <v xml:space="preserve"> </v>
      </c>
    </row>
    <row r="1304" spans="1:6" x14ac:dyDescent="0.25">
      <c r="A1304" s="343">
        <v>7</v>
      </c>
      <c r="B1304" s="43" t="s">
        <v>1134</v>
      </c>
      <c r="C1304" s="347">
        <v>236.25</v>
      </c>
      <c r="D1304" s="348" t="s">
        <v>18</v>
      </c>
      <c r="E1304" s="346">
        <v>283.10000000000002</v>
      </c>
      <c r="F1304" s="469">
        <f t="shared" si="35"/>
        <v>66882.38</v>
      </c>
    </row>
    <row r="1305" spans="1:6" ht="28.5" x14ac:dyDescent="0.25">
      <c r="A1305" s="343">
        <v>8</v>
      </c>
      <c r="B1305" s="43" t="s">
        <v>1135</v>
      </c>
      <c r="C1305" s="347">
        <v>15.6</v>
      </c>
      <c r="D1305" s="348" t="s">
        <v>18</v>
      </c>
      <c r="E1305" s="346">
        <v>442.51</v>
      </c>
      <c r="F1305" s="469">
        <f t="shared" si="35"/>
        <v>6903.16</v>
      </c>
    </row>
    <row r="1306" spans="1:6" ht="28.5" x14ac:dyDescent="0.25">
      <c r="A1306" s="343">
        <v>9</v>
      </c>
      <c r="B1306" s="43" t="s">
        <v>1136</v>
      </c>
      <c r="C1306" s="347">
        <v>24</v>
      </c>
      <c r="D1306" s="19" t="s">
        <v>30</v>
      </c>
      <c r="E1306" s="346">
        <v>6482.45</v>
      </c>
      <c r="F1306" s="469">
        <f t="shared" si="35"/>
        <v>155578.79999999999</v>
      </c>
    </row>
    <row r="1307" spans="1:6" x14ac:dyDescent="0.25">
      <c r="A1307" s="349"/>
      <c r="B1307" s="43"/>
      <c r="C1307" s="347"/>
      <c r="D1307" s="354"/>
      <c r="E1307" s="346"/>
      <c r="F1307" s="469" t="str">
        <f t="shared" si="35"/>
        <v xml:space="preserve"> </v>
      </c>
    </row>
    <row r="1308" spans="1:6" x14ac:dyDescent="0.25">
      <c r="A1308" s="343">
        <v>10</v>
      </c>
      <c r="B1308" s="43" t="s">
        <v>1137</v>
      </c>
      <c r="C1308" s="347">
        <v>1</v>
      </c>
      <c r="D1308" s="19" t="s">
        <v>30</v>
      </c>
      <c r="E1308" s="346">
        <v>95000</v>
      </c>
      <c r="F1308" s="469">
        <f t="shared" si="35"/>
        <v>95000</v>
      </c>
    </row>
    <row r="1309" spans="1:6" x14ac:dyDescent="0.25">
      <c r="A1309" s="273"/>
      <c r="B1309" s="273" t="s">
        <v>1138</v>
      </c>
      <c r="C1309" s="274"/>
      <c r="D1309" s="274"/>
      <c r="E1309" s="275"/>
      <c r="F1309" s="275">
        <f>SUM(F1275:F1308)</f>
        <v>3089372.9199999995</v>
      </c>
    </row>
    <row r="1310" spans="1:6" x14ac:dyDescent="0.25">
      <c r="A1310" s="355"/>
      <c r="B1310" s="356" t="s">
        <v>1139</v>
      </c>
      <c r="C1310" s="357"/>
      <c r="D1310" s="358"/>
      <c r="E1310" s="359"/>
      <c r="F1310" s="470">
        <f>+F1309+F1272+F1204+F1147+F1129+F1073+F1033+F968+F830+F783+F705+F533</f>
        <v>81581979.711499989</v>
      </c>
    </row>
    <row r="1311" spans="1:6" x14ac:dyDescent="0.25">
      <c r="A1311" s="268"/>
      <c r="B1311" s="167"/>
      <c r="C1311" s="27"/>
      <c r="D1311" s="134"/>
      <c r="E1311" s="360"/>
      <c r="F1311" s="102"/>
    </row>
    <row r="1312" spans="1:6" x14ac:dyDescent="0.25">
      <c r="A1312" s="134" t="s">
        <v>1140</v>
      </c>
      <c r="B1312" s="344" t="s">
        <v>1141</v>
      </c>
      <c r="C1312" s="35"/>
      <c r="D1312" s="35"/>
      <c r="E1312" s="361"/>
      <c r="F1312" s="361"/>
    </row>
    <row r="1313" spans="1:6" ht="38.25" x14ac:dyDescent="0.25">
      <c r="A1313" s="134" t="s">
        <v>1142</v>
      </c>
      <c r="B1313" s="145" t="s">
        <v>1143</v>
      </c>
      <c r="C1313" s="35"/>
      <c r="D1313" s="35"/>
      <c r="E1313" s="361"/>
      <c r="F1313" s="361"/>
    </row>
    <row r="1314" spans="1:6" x14ac:dyDescent="0.25">
      <c r="A1314" s="28"/>
      <c r="B1314" s="51"/>
      <c r="C1314" s="28"/>
      <c r="D1314" s="28"/>
      <c r="E1314" s="362"/>
      <c r="F1314" s="362"/>
    </row>
    <row r="1315" spans="1:6" x14ac:dyDescent="0.25">
      <c r="A1315" s="27">
        <v>1</v>
      </c>
      <c r="B1315" s="51" t="s">
        <v>17</v>
      </c>
      <c r="C1315" s="136">
        <v>446.68</v>
      </c>
      <c r="D1315" s="31" t="s">
        <v>18</v>
      </c>
      <c r="E1315" s="33">
        <v>10.53</v>
      </c>
      <c r="F1315" s="33">
        <f>ROUND(C1315*E1315,2)</f>
        <v>4703.54</v>
      </c>
    </row>
    <row r="1316" spans="1:6" x14ac:dyDescent="0.25">
      <c r="A1316" s="28"/>
      <c r="B1316" s="51"/>
      <c r="C1316" s="136"/>
      <c r="D1316" s="31"/>
      <c r="E1316" s="33"/>
      <c r="F1316" s="33"/>
    </row>
    <row r="1317" spans="1:6" x14ac:dyDescent="0.25">
      <c r="A1317" s="27">
        <v>2</v>
      </c>
      <c r="B1317" s="344" t="s">
        <v>19</v>
      </c>
      <c r="C1317" s="136"/>
      <c r="D1317" s="31"/>
      <c r="E1317" s="33"/>
      <c r="F1317" s="33"/>
    </row>
    <row r="1318" spans="1:6" x14ac:dyDescent="0.25">
      <c r="A1318" s="28">
        <v>2.1</v>
      </c>
      <c r="B1318" s="43" t="s">
        <v>1144</v>
      </c>
      <c r="C1318" s="136">
        <v>482.41</v>
      </c>
      <c r="D1318" s="31" t="s">
        <v>347</v>
      </c>
      <c r="E1318" s="33">
        <v>152.11000000000001</v>
      </c>
      <c r="F1318" s="33">
        <f>ROUND(C1318*E1318,2)</f>
        <v>73379.39</v>
      </c>
    </row>
    <row r="1319" spans="1:6" x14ac:dyDescent="0.25">
      <c r="A1319" s="28">
        <v>2.2000000000000002</v>
      </c>
      <c r="B1319" s="43" t="s">
        <v>1105</v>
      </c>
      <c r="C1319" s="136">
        <v>436.8</v>
      </c>
      <c r="D1319" s="31" t="s">
        <v>353</v>
      </c>
      <c r="E1319" s="33">
        <v>224.1</v>
      </c>
      <c r="F1319" s="33">
        <f>ROUND(C1319*E1319,2)</f>
        <v>97886.88</v>
      </c>
    </row>
    <row r="1320" spans="1:6" ht="28.5" x14ac:dyDescent="0.25">
      <c r="A1320" s="28">
        <v>2.2999999999999998</v>
      </c>
      <c r="B1320" s="43" t="s">
        <v>1066</v>
      </c>
      <c r="C1320" s="136">
        <v>54.74</v>
      </c>
      <c r="D1320" s="31" t="s">
        <v>961</v>
      </c>
      <c r="E1320" s="33">
        <v>195.86</v>
      </c>
      <c r="F1320" s="33">
        <f>ROUND(C1320*E1320,2)</f>
        <v>10721.38</v>
      </c>
    </row>
    <row r="1321" spans="1:6" x14ac:dyDescent="0.25">
      <c r="A1321" s="28"/>
      <c r="B1321" s="51"/>
      <c r="C1321" s="136"/>
      <c r="D1321" s="31"/>
      <c r="E1321" s="33"/>
      <c r="F1321" s="33"/>
    </row>
    <row r="1322" spans="1:6" x14ac:dyDescent="0.25">
      <c r="A1322" s="27">
        <v>3</v>
      </c>
      <c r="B1322" s="344" t="s">
        <v>1145</v>
      </c>
      <c r="C1322" s="136"/>
      <c r="D1322" s="31"/>
      <c r="E1322" s="33"/>
      <c r="F1322" s="33"/>
    </row>
    <row r="1323" spans="1:6" ht="28.5" x14ac:dyDescent="0.25">
      <c r="A1323" s="28">
        <v>3.1</v>
      </c>
      <c r="B1323" s="43" t="s">
        <v>1146</v>
      </c>
      <c r="C1323" s="136">
        <v>446.8</v>
      </c>
      <c r="D1323" s="31" t="s">
        <v>18</v>
      </c>
      <c r="E1323" s="33">
        <v>12297.57</v>
      </c>
      <c r="F1323" s="33">
        <f>ROUND(C1323*E1323,2)</f>
        <v>5494554.2800000003</v>
      </c>
    </row>
    <row r="1324" spans="1:6" x14ac:dyDescent="0.25">
      <c r="A1324" s="28"/>
      <c r="B1324" s="51"/>
      <c r="C1324" s="136"/>
      <c r="D1324" s="31"/>
      <c r="E1324" s="33"/>
      <c r="F1324" s="33"/>
    </row>
    <row r="1325" spans="1:6" x14ac:dyDescent="0.25">
      <c r="A1325" s="27">
        <v>4</v>
      </c>
      <c r="B1325" s="344" t="s">
        <v>1147</v>
      </c>
      <c r="C1325" s="136"/>
      <c r="D1325" s="31"/>
      <c r="E1325" s="33"/>
      <c r="F1325" s="33"/>
    </row>
    <row r="1326" spans="1:6" ht="28.5" x14ac:dyDescent="0.25">
      <c r="A1326" s="28">
        <v>4.0999999999999996</v>
      </c>
      <c r="B1326" s="43" t="s">
        <v>1146</v>
      </c>
      <c r="C1326" s="136">
        <v>446.8</v>
      </c>
      <c r="D1326" s="31" t="s">
        <v>18</v>
      </c>
      <c r="E1326" s="33">
        <v>455.83</v>
      </c>
      <c r="F1326" s="33">
        <f>ROUND(C1326*E1326,2)</f>
        <v>203664.84</v>
      </c>
    </row>
    <row r="1327" spans="1:6" x14ac:dyDescent="0.25">
      <c r="A1327" s="28"/>
      <c r="B1327" s="51"/>
      <c r="C1327" s="136"/>
      <c r="D1327" s="31"/>
      <c r="E1327" s="33"/>
      <c r="F1327" s="33"/>
    </row>
    <row r="1328" spans="1:6" ht="25.5" x14ac:dyDescent="0.25">
      <c r="A1328" s="27">
        <v>5</v>
      </c>
      <c r="B1328" s="344" t="s">
        <v>1148</v>
      </c>
      <c r="C1328" s="136"/>
      <c r="D1328" s="31"/>
      <c r="E1328" s="33"/>
      <c r="F1328" s="33"/>
    </row>
    <row r="1329" spans="1:6" x14ac:dyDescent="0.25">
      <c r="A1329" s="28">
        <v>5.0999999999999996</v>
      </c>
      <c r="B1329" s="51" t="s">
        <v>1149</v>
      </c>
      <c r="C1329" s="136">
        <v>1</v>
      </c>
      <c r="D1329" s="31" t="s">
        <v>30</v>
      </c>
      <c r="E1329" s="33">
        <v>7790.55</v>
      </c>
      <c r="F1329" s="33">
        <f t="shared" ref="F1329:F1337" si="36">ROUND(C1329*E1329,2)</f>
        <v>7790.55</v>
      </c>
    </row>
    <row r="1330" spans="1:6" x14ac:dyDescent="0.25">
      <c r="A1330" s="28">
        <v>5.2</v>
      </c>
      <c r="B1330" s="51" t="s">
        <v>1150</v>
      </c>
      <c r="C1330" s="136">
        <v>5</v>
      </c>
      <c r="D1330" s="31" t="s">
        <v>30</v>
      </c>
      <c r="E1330" s="33">
        <v>7790.55</v>
      </c>
      <c r="F1330" s="33">
        <f t="shared" si="36"/>
        <v>38952.75</v>
      </c>
    </row>
    <row r="1331" spans="1:6" x14ac:dyDescent="0.25">
      <c r="A1331" s="28">
        <v>5.3</v>
      </c>
      <c r="B1331" s="51" t="s">
        <v>1151</v>
      </c>
      <c r="C1331" s="136">
        <v>2</v>
      </c>
      <c r="D1331" s="31" t="s">
        <v>30</v>
      </c>
      <c r="E1331" s="33">
        <v>8147.7</v>
      </c>
      <c r="F1331" s="33">
        <f t="shared" si="36"/>
        <v>16295.4</v>
      </c>
    </row>
    <row r="1332" spans="1:6" x14ac:dyDescent="0.25">
      <c r="A1332" s="28">
        <v>5.4</v>
      </c>
      <c r="B1332" s="51" t="s">
        <v>1152</v>
      </c>
      <c r="C1332" s="136">
        <v>3</v>
      </c>
      <c r="D1332" s="31" t="s">
        <v>30</v>
      </c>
      <c r="E1332" s="33">
        <v>8683.43</v>
      </c>
      <c r="F1332" s="33">
        <f t="shared" si="36"/>
        <v>26050.29</v>
      </c>
    </row>
    <row r="1333" spans="1:6" x14ac:dyDescent="0.25">
      <c r="A1333" s="28">
        <v>5.5</v>
      </c>
      <c r="B1333" s="51" t="s">
        <v>1153</v>
      </c>
      <c r="C1333" s="136">
        <v>3</v>
      </c>
      <c r="D1333" s="31" t="s">
        <v>30</v>
      </c>
      <c r="E1333" s="33">
        <v>9040.58</v>
      </c>
      <c r="F1333" s="33">
        <f t="shared" si="36"/>
        <v>27121.74</v>
      </c>
    </row>
    <row r="1334" spans="1:6" x14ac:dyDescent="0.25">
      <c r="A1334" s="28">
        <v>5.6</v>
      </c>
      <c r="B1334" s="51" t="s">
        <v>1154</v>
      </c>
      <c r="C1334" s="136">
        <v>3</v>
      </c>
      <c r="D1334" s="31" t="s">
        <v>30</v>
      </c>
      <c r="E1334" s="33">
        <v>9040.58</v>
      </c>
      <c r="F1334" s="33">
        <f t="shared" si="36"/>
        <v>27121.74</v>
      </c>
    </row>
    <row r="1335" spans="1:6" x14ac:dyDescent="0.25">
      <c r="A1335" s="28">
        <v>5.7</v>
      </c>
      <c r="B1335" s="51" t="s">
        <v>1155</v>
      </c>
      <c r="C1335" s="136">
        <v>2</v>
      </c>
      <c r="D1335" s="31" t="s">
        <v>30</v>
      </c>
      <c r="E1335" s="33">
        <v>9219.15</v>
      </c>
      <c r="F1335" s="33">
        <f t="shared" si="36"/>
        <v>18438.3</v>
      </c>
    </row>
    <row r="1336" spans="1:6" x14ac:dyDescent="0.25">
      <c r="A1336" s="28">
        <v>5.8</v>
      </c>
      <c r="B1336" s="51" t="s">
        <v>1156</v>
      </c>
      <c r="C1336" s="136">
        <v>3</v>
      </c>
      <c r="D1336" s="31" t="s">
        <v>30</v>
      </c>
      <c r="E1336" s="33">
        <v>9219.15</v>
      </c>
      <c r="F1336" s="33">
        <f t="shared" si="36"/>
        <v>27657.45</v>
      </c>
    </row>
    <row r="1337" spans="1:6" x14ac:dyDescent="0.25">
      <c r="A1337" s="28">
        <v>5.9</v>
      </c>
      <c r="B1337" s="51" t="s">
        <v>1157</v>
      </c>
      <c r="C1337" s="136">
        <v>27</v>
      </c>
      <c r="D1337" s="31" t="s">
        <v>30</v>
      </c>
      <c r="E1337" s="33">
        <v>950</v>
      </c>
      <c r="F1337" s="33">
        <f t="shared" si="36"/>
        <v>25650</v>
      </c>
    </row>
    <row r="1338" spans="1:6" x14ac:dyDescent="0.25">
      <c r="A1338" s="28"/>
      <c r="B1338" s="51"/>
      <c r="C1338" s="136"/>
      <c r="D1338" s="31"/>
      <c r="E1338" s="33"/>
      <c r="F1338" s="33"/>
    </row>
    <row r="1339" spans="1:6" x14ac:dyDescent="0.25">
      <c r="A1339" s="27">
        <v>6</v>
      </c>
      <c r="B1339" s="35" t="s">
        <v>1158</v>
      </c>
      <c r="C1339" s="136"/>
      <c r="D1339" s="31"/>
      <c r="E1339" s="33"/>
      <c r="F1339" s="33"/>
    </row>
    <row r="1340" spans="1:6" x14ac:dyDescent="0.25">
      <c r="A1340" s="28">
        <v>6.1</v>
      </c>
      <c r="B1340" s="51" t="s">
        <v>1159</v>
      </c>
      <c r="C1340" s="136">
        <v>1</v>
      </c>
      <c r="D1340" s="31" t="s">
        <v>30</v>
      </c>
      <c r="E1340" s="33">
        <v>69514.320000000007</v>
      </c>
      <c r="F1340" s="33">
        <f>ROUND(C1340*E1340,2)</f>
        <v>69514.320000000007</v>
      </c>
    </row>
    <row r="1341" spans="1:6" x14ac:dyDescent="0.25">
      <c r="A1341" s="28">
        <v>6.2</v>
      </c>
      <c r="B1341" s="51" t="s">
        <v>1160</v>
      </c>
      <c r="C1341" s="136">
        <v>1</v>
      </c>
      <c r="D1341" s="31" t="s">
        <v>30</v>
      </c>
      <c r="E1341" s="33">
        <v>53597.81</v>
      </c>
      <c r="F1341" s="33">
        <f>ROUND(C1341*E1341,2)</f>
        <v>53597.81</v>
      </c>
    </row>
    <row r="1342" spans="1:6" x14ac:dyDescent="0.25">
      <c r="A1342" s="28"/>
      <c r="B1342" s="51"/>
      <c r="C1342" s="136"/>
      <c r="D1342" s="31"/>
      <c r="E1342" s="33"/>
      <c r="F1342" s="33"/>
    </row>
    <row r="1343" spans="1:6" x14ac:dyDescent="0.25">
      <c r="A1343" s="363"/>
      <c r="B1343" s="273" t="str">
        <f>"SUB-TOTAL "&amp;A1313</f>
        <v>SUB-TOTAL C-1</v>
      </c>
      <c r="C1343" s="364"/>
      <c r="D1343" s="365"/>
      <c r="E1343" s="366"/>
      <c r="F1343" s="275">
        <f>ROUND(SUM(F1315:F1342),2)</f>
        <v>6223100.6600000001</v>
      </c>
    </row>
    <row r="1344" spans="1:6" x14ac:dyDescent="0.25">
      <c r="A1344" s="28"/>
      <c r="B1344" s="51"/>
      <c r="C1344" s="136"/>
      <c r="D1344" s="31"/>
      <c r="E1344" s="33"/>
      <c r="F1344" s="33"/>
    </row>
    <row r="1345" spans="1:6" ht="25.5" x14ac:dyDescent="0.25">
      <c r="A1345" s="134" t="s">
        <v>1161</v>
      </c>
      <c r="B1345" s="145" t="s">
        <v>1162</v>
      </c>
      <c r="C1345" s="35"/>
      <c r="D1345" s="35"/>
      <c r="E1345" s="361"/>
      <c r="F1345" s="361"/>
    </row>
    <row r="1346" spans="1:6" x14ac:dyDescent="0.25">
      <c r="A1346" s="28"/>
      <c r="B1346" s="51"/>
      <c r="C1346" s="136"/>
      <c r="D1346" s="31"/>
      <c r="E1346" s="33"/>
      <c r="F1346" s="33"/>
    </row>
    <row r="1347" spans="1:6" x14ac:dyDescent="0.25">
      <c r="A1347" s="28">
        <v>1</v>
      </c>
      <c r="B1347" s="51" t="s">
        <v>17</v>
      </c>
      <c r="C1347" s="136">
        <v>410</v>
      </c>
      <c r="D1347" s="31" t="s">
        <v>18</v>
      </c>
      <c r="E1347" s="33">
        <v>10.53</v>
      </c>
      <c r="F1347" s="33">
        <f>ROUND(C1347*E1347,2)</f>
        <v>4317.3</v>
      </c>
    </row>
    <row r="1348" spans="1:6" x14ac:dyDescent="0.25">
      <c r="A1348" s="28"/>
      <c r="B1348" s="51"/>
      <c r="C1348" s="136"/>
      <c r="D1348" s="31"/>
      <c r="E1348" s="33"/>
      <c r="F1348" s="33"/>
    </row>
    <row r="1349" spans="1:6" x14ac:dyDescent="0.25">
      <c r="A1349" s="27">
        <v>2</v>
      </c>
      <c r="B1349" s="27" t="s">
        <v>19</v>
      </c>
      <c r="C1349" s="136"/>
      <c r="D1349" s="31"/>
      <c r="E1349" s="33"/>
      <c r="F1349" s="33"/>
    </row>
    <row r="1350" spans="1:6" x14ac:dyDescent="0.25">
      <c r="A1350" s="28">
        <v>2.1</v>
      </c>
      <c r="B1350" s="43" t="s">
        <v>1163</v>
      </c>
      <c r="C1350" s="136">
        <v>442.8</v>
      </c>
      <c r="D1350" s="31" t="s">
        <v>347</v>
      </c>
      <c r="E1350" s="33">
        <v>152.11000000000001</v>
      </c>
      <c r="F1350" s="33">
        <f>ROUND(C1350*E1350,2)</f>
        <v>67354.31</v>
      </c>
    </row>
    <row r="1351" spans="1:6" x14ac:dyDescent="0.25">
      <c r="A1351" s="28">
        <v>2.2000000000000002</v>
      </c>
      <c r="B1351" s="43" t="s">
        <v>1105</v>
      </c>
      <c r="C1351" s="136">
        <v>400.93</v>
      </c>
      <c r="D1351" s="31" t="s">
        <v>353</v>
      </c>
      <c r="E1351" s="33">
        <v>224.1</v>
      </c>
      <c r="F1351" s="33">
        <f>ROUND(C1351*E1351,2)</f>
        <v>89848.41</v>
      </c>
    </row>
    <row r="1352" spans="1:6" ht="28.5" x14ac:dyDescent="0.25">
      <c r="A1352" s="159">
        <v>2.2999999999999998</v>
      </c>
      <c r="B1352" s="266" t="s">
        <v>1066</v>
      </c>
      <c r="C1352" s="367">
        <v>50.24</v>
      </c>
      <c r="D1352" s="90" t="s">
        <v>961</v>
      </c>
      <c r="E1352" s="91">
        <v>195.86</v>
      </c>
      <c r="F1352" s="91">
        <f>ROUND(C1352*E1352,2)</f>
        <v>9840.01</v>
      </c>
    </row>
    <row r="1353" spans="1:6" x14ac:dyDescent="0.25">
      <c r="A1353" s="28"/>
      <c r="B1353" s="51"/>
      <c r="C1353" s="136"/>
      <c r="D1353" s="31"/>
      <c r="E1353" s="33"/>
      <c r="F1353" s="33"/>
    </row>
    <row r="1354" spans="1:6" x14ac:dyDescent="0.25">
      <c r="A1354" s="27">
        <v>3</v>
      </c>
      <c r="B1354" s="27" t="s">
        <v>1145</v>
      </c>
      <c r="C1354" s="136"/>
      <c r="D1354" s="31"/>
      <c r="E1354" s="33"/>
      <c r="F1354" s="33"/>
    </row>
    <row r="1355" spans="1:6" ht="28.5" x14ac:dyDescent="0.25">
      <c r="A1355" s="28">
        <v>3.1</v>
      </c>
      <c r="B1355" s="43" t="s">
        <v>1146</v>
      </c>
      <c r="C1355" s="136">
        <v>410</v>
      </c>
      <c r="D1355" s="31" t="s">
        <v>18</v>
      </c>
      <c r="E1355" s="33">
        <v>12297.57</v>
      </c>
      <c r="F1355" s="33">
        <f>ROUND(C1355*E1355,2)</f>
        <v>5042003.7</v>
      </c>
    </row>
    <row r="1356" spans="1:6" x14ac:dyDescent="0.25">
      <c r="A1356" s="28"/>
      <c r="B1356" s="51"/>
      <c r="C1356" s="136"/>
      <c r="D1356" s="31"/>
      <c r="E1356" s="33"/>
      <c r="F1356" s="33"/>
    </row>
    <row r="1357" spans="1:6" x14ac:dyDescent="0.25">
      <c r="A1357" s="27">
        <v>4</v>
      </c>
      <c r="B1357" s="27" t="s">
        <v>1147</v>
      </c>
      <c r="C1357" s="136"/>
      <c r="D1357" s="31"/>
      <c r="E1357" s="33"/>
      <c r="F1357" s="33"/>
    </row>
    <row r="1358" spans="1:6" ht="28.5" x14ac:dyDescent="0.25">
      <c r="A1358" s="28">
        <v>4.0999999999999996</v>
      </c>
      <c r="B1358" s="43" t="s">
        <v>1146</v>
      </c>
      <c r="C1358" s="136">
        <v>410</v>
      </c>
      <c r="D1358" s="31" t="s">
        <v>18</v>
      </c>
      <c r="E1358" s="33">
        <v>455.83</v>
      </c>
      <c r="F1358" s="33">
        <f>ROUND(C1358*E1358,2)</f>
        <v>186890.3</v>
      </c>
    </row>
    <row r="1359" spans="1:6" x14ac:dyDescent="0.25">
      <c r="A1359" s="28"/>
      <c r="B1359" s="51"/>
      <c r="C1359" s="136"/>
      <c r="D1359" s="31"/>
      <c r="E1359" s="33"/>
      <c r="F1359" s="33"/>
    </row>
    <row r="1360" spans="1:6" ht="25.5" x14ac:dyDescent="0.25">
      <c r="A1360" s="27">
        <v>5</v>
      </c>
      <c r="B1360" s="145" t="s">
        <v>1148</v>
      </c>
      <c r="C1360" s="136"/>
      <c r="D1360" s="31"/>
      <c r="E1360" s="33"/>
      <c r="F1360" s="33"/>
    </row>
    <row r="1361" spans="1:6" x14ac:dyDescent="0.25">
      <c r="A1361" s="28">
        <v>5.0999999999999996</v>
      </c>
      <c r="B1361" s="51" t="s">
        <v>1149</v>
      </c>
      <c r="C1361" s="136">
        <v>1</v>
      </c>
      <c r="D1361" s="31" t="s">
        <v>30</v>
      </c>
      <c r="E1361" s="33">
        <v>7790.55</v>
      </c>
      <c r="F1361" s="33">
        <f t="shared" ref="F1361:F1370" si="37">ROUND(C1361*E1361,2)</f>
        <v>7790.55</v>
      </c>
    </row>
    <row r="1362" spans="1:6" x14ac:dyDescent="0.25">
      <c r="A1362" s="28">
        <v>5.2</v>
      </c>
      <c r="B1362" s="51" t="s">
        <v>1150</v>
      </c>
      <c r="C1362" s="136">
        <v>1</v>
      </c>
      <c r="D1362" s="31" t="s">
        <v>30</v>
      </c>
      <c r="E1362" s="33">
        <v>7790.55</v>
      </c>
      <c r="F1362" s="33">
        <f t="shared" si="37"/>
        <v>7790.55</v>
      </c>
    </row>
    <row r="1363" spans="1:6" x14ac:dyDescent="0.25">
      <c r="A1363" s="28">
        <v>5.3</v>
      </c>
      <c r="B1363" s="51" t="s">
        <v>1151</v>
      </c>
      <c r="C1363" s="136">
        <v>1</v>
      </c>
      <c r="D1363" s="31" t="s">
        <v>30</v>
      </c>
      <c r="E1363" s="33">
        <v>8147.7</v>
      </c>
      <c r="F1363" s="33">
        <f t="shared" si="37"/>
        <v>8147.7</v>
      </c>
    </row>
    <row r="1364" spans="1:6" x14ac:dyDescent="0.25">
      <c r="A1364" s="28">
        <v>5.4</v>
      </c>
      <c r="B1364" s="51" t="s">
        <v>1152</v>
      </c>
      <c r="C1364" s="136">
        <v>5</v>
      </c>
      <c r="D1364" s="31" t="s">
        <v>30</v>
      </c>
      <c r="E1364" s="33">
        <v>8683.43</v>
      </c>
      <c r="F1364" s="33">
        <f t="shared" si="37"/>
        <v>43417.15</v>
      </c>
    </row>
    <row r="1365" spans="1:6" x14ac:dyDescent="0.25">
      <c r="A1365" s="28">
        <v>5.5</v>
      </c>
      <c r="B1365" s="51" t="s">
        <v>1153</v>
      </c>
      <c r="C1365" s="136">
        <v>2</v>
      </c>
      <c r="D1365" s="31" t="s">
        <v>30</v>
      </c>
      <c r="E1365" s="33">
        <v>9040.58</v>
      </c>
      <c r="F1365" s="33">
        <f t="shared" si="37"/>
        <v>18081.16</v>
      </c>
    </row>
    <row r="1366" spans="1:6" x14ac:dyDescent="0.25">
      <c r="A1366" s="28">
        <v>5.6</v>
      </c>
      <c r="B1366" s="51" t="s">
        <v>1154</v>
      </c>
      <c r="C1366" s="136">
        <v>2</v>
      </c>
      <c r="D1366" s="31" t="s">
        <v>30</v>
      </c>
      <c r="E1366" s="33">
        <v>9040.58</v>
      </c>
      <c r="F1366" s="33">
        <f t="shared" si="37"/>
        <v>18081.16</v>
      </c>
    </row>
    <row r="1367" spans="1:6" x14ac:dyDescent="0.25">
      <c r="A1367" s="28">
        <v>5.7</v>
      </c>
      <c r="B1367" s="51" t="s">
        <v>1155</v>
      </c>
      <c r="C1367" s="136">
        <v>6</v>
      </c>
      <c r="D1367" s="31" t="s">
        <v>30</v>
      </c>
      <c r="E1367" s="33">
        <v>9219.15</v>
      </c>
      <c r="F1367" s="33">
        <f t="shared" si="37"/>
        <v>55314.9</v>
      </c>
    </row>
    <row r="1368" spans="1:6" x14ac:dyDescent="0.25">
      <c r="A1368" s="28">
        <v>5.8</v>
      </c>
      <c r="B1368" s="51" t="s">
        <v>1156</v>
      </c>
      <c r="C1368" s="136">
        <v>4</v>
      </c>
      <c r="D1368" s="31" t="s">
        <v>30</v>
      </c>
      <c r="E1368" s="33">
        <v>9219.15</v>
      </c>
      <c r="F1368" s="33">
        <f t="shared" si="37"/>
        <v>36876.6</v>
      </c>
    </row>
    <row r="1369" spans="1:6" x14ac:dyDescent="0.25">
      <c r="A1369" s="28">
        <v>5.9</v>
      </c>
      <c r="B1369" s="51" t="s">
        <v>1164</v>
      </c>
      <c r="C1369" s="136">
        <v>1</v>
      </c>
      <c r="D1369" s="31" t="s">
        <v>30</v>
      </c>
      <c r="E1369" s="33">
        <v>15227.58</v>
      </c>
      <c r="F1369" s="33">
        <f t="shared" si="37"/>
        <v>15227.58</v>
      </c>
    </row>
    <row r="1370" spans="1:6" x14ac:dyDescent="0.25">
      <c r="A1370" s="30">
        <v>5.0999999999999996</v>
      </c>
      <c r="B1370" s="51" t="s">
        <v>1165</v>
      </c>
      <c r="C1370" s="136">
        <v>24</v>
      </c>
      <c r="D1370" s="31" t="s">
        <v>30</v>
      </c>
      <c r="E1370" s="33">
        <v>950</v>
      </c>
      <c r="F1370" s="33">
        <f t="shared" si="37"/>
        <v>22800</v>
      </c>
    </row>
    <row r="1371" spans="1:6" x14ac:dyDescent="0.25">
      <c r="A1371" s="30"/>
      <c r="B1371" s="51"/>
      <c r="C1371" s="136"/>
      <c r="D1371" s="31"/>
      <c r="E1371" s="33"/>
      <c r="F1371" s="33"/>
    </row>
    <row r="1372" spans="1:6" x14ac:dyDescent="0.25">
      <c r="A1372" s="27">
        <v>6</v>
      </c>
      <c r="B1372" s="145" t="s">
        <v>1158</v>
      </c>
      <c r="C1372" s="136"/>
      <c r="D1372" s="31"/>
      <c r="E1372" s="33"/>
      <c r="F1372" s="33"/>
    </row>
    <row r="1373" spans="1:6" x14ac:dyDescent="0.25">
      <c r="A1373" s="28">
        <v>6.1</v>
      </c>
      <c r="B1373" s="51" t="s">
        <v>1166</v>
      </c>
      <c r="C1373" s="136">
        <v>1</v>
      </c>
      <c r="D1373" s="31" t="s">
        <v>30</v>
      </c>
      <c r="E1373" s="33">
        <v>69514.320000000007</v>
      </c>
      <c r="F1373" s="33">
        <f>ROUND(C1373*E1373,2)</f>
        <v>69514.320000000007</v>
      </c>
    </row>
    <row r="1374" spans="1:6" x14ac:dyDescent="0.25">
      <c r="A1374" s="28">
        <v>6.2</v>
      </c>
      <c r="B1374" s="51" t="s">
        <v>1167</v>
      </c>
      <c r="C1374" s="136">
        <v>1</v>
      </c>
      <c r="D1374" s="31" t="s">
        <v>30</v>
      </c>
      <c r="E1374" s="33">
        <v>53597.81</v>
      </c>
      <c r="F1374" s="33">
        <f>ROUND(C1374*E1374,2)</f>
        <v>53597.81</v>
      </c>
    </row>
    <row r="1375" spans="1:6" x14ac:dyDescent="0.25">
      <c r="A1375" s="28"/>
      <c r="B1375" s="51"/>
      <c r="C1375" s="136"/>
      <c r="D1375" s="28"/>
      <c r="E1375" s="33"/>
      <c r="F1375" s="33"/>
    </row>
    <row r="1376" spans="1:6" x14ac:dyDescent="0.25">
      <c r="A1376" s="363"/>
      <c r="B1376" s="273" t="str">
        <f>"SUB-TOTAL "&amp;A1345</f>
        <v>SUB-TOTAL C-2</v>
      </c>
      <c r="C1376" s="364"/>
      <c r="D1376" s="365"/>
      <c r="E1376" s="366"/>
      <c r="F1376" s="275">
        <f>ROUND(SUM(F1347:F1375),2)</f>
        <v>5756893.5099999998</v>
      </c>
    </row>
    <row r="1377" spans="1:6" x14ac:dyDescent="0.25">
      <c r="A1377" s="28"/>
      <c r="B1377" s="51"/>
      <c r="C1377" s="136"/>
      <c r="D1377" s="28"/>
      <c r="E1377" s="33"/>
      <c r="F1377" s="33"/>
    </row>
    <row r="1378" spans="1:6" ht="25.5" x14ac:dyDescent="0.25">
      <c r="A1378" s="134" t="s">
        <v>1168</v>
      </c>
      <c r="B1378" s="145" t="s">
        <v>1169</v>
      </c>
      <c r="C1378" s="35"/>
      <c r="D1378" s="35"/>
      <c r="E1378" s="361"/>
      <c r="F1378" s="361"/>
    </row>
    <row r="1379" spans="1:6" x14ac:dyDescent="0.25">
      <c r="A1379" s="28"/>
      <c r="B1379" s="51"/>
      <c r="C1379" s="136"/>
      <c r="D1379" s="28"/>
      <c r="E1379" s="33"/>
      <c r="F1379" s="33"/>
    </row>
    <row r="1380" spans="1:6" x14ac:dyDescent="0.25">
      <c r="A1380" s="28">
        <v>1</v>
      </c>
      <c r="B1380" s="51" t="s">
        <v>17</v>
      </c>
      <c r="C1380" s="136">
        <v>910</v>
      </c>
      <c r="D1380" s="31" t="s">
        <v>18</v>
      </c>
      <c r="E1380" s="33">
        <v>10.53</v>
      </c>
      <c r="F1380" s="33">
        <f>ROUND(C1380*E1380,2)</f>
        <v>9582.2999999999993</v>
      </c>
    </row>
    <row r="1381" spans="1:6" x14ac:dyDescent="0.25">
      <c r="A1381" s="28"/>
      <c r="B1381" s="51"/>
      <c r="C1381" s="136"/>
      <c r="D1381" s="31"/>
      <c r="E1381" s="33"/>
      <c r="F1381" s="33"/>
    </row>
    <row r="1382" spans="1:6" x14ac:dyDescent="0.25">
      <c r="A1382" s="27">
        <v>2</v>
      </c>
      <c r="B1382" s="27" t="s">
        <v>678</v>
      </c>
      <c r="C1382" s="136"/>
      <c r="D1382" s="31"/>
      <c r="E1382" s="33"/>
      <c r="F1382" s="33"/>
    </row>
    <row r="1383" spans="1:6" x14ac:dyDescent="0.25">
      <c r="A1383" s="28">
        <v>2.1</v>
      </c>
      <c r="B1383" s="43" t="s">
        <v>1170</v>
      </c>
      <c r="C1383" s="136">
        <v>982.8</v>
      </c>
      <c r="D1383" s="31" t="s">
        <v>347</v>
      </c>
      <c r="E1383" s="33">
        <v>152.11000000000001</v>
      </c>
      <c r="F1383" s="33">
        <f>ROUND(C1383*E1383,2)</f>
        <v>149493.71</v>
      </c>
    </row>
    <row r="1384" spans="1:6" x14ac:dyDescent="0.25">
      <c r="A1384" s="28">
        <v>2.2000000000000002</v>
      </c>
      <c r="B1384" s="51" t="s">
        <v>729</v>
      </c>
      <c r="C1384" s="136">
        <v>72.8</v>
      </c>
      <c r="D1384" s="31" t="s">
        <v>1104</v>
      </c>
      <c r="E1384" s="33">
        <v>979.5</v>
      </c>
      <c r="F1384" s="33">
        <f>ROUND(C1384*E1384,2)</f>
        <v>71307.600000000006</v>
      </c>
    </row>
    <row r="1385" spans="1:6" x14ac:dyDescent="0.25">
      <c r="A1385" s="28">
        <v>2.2999999999999998</v>
      </c>
      <c r="B1385" s="43" t="s">
        <v>1105</v>
      </c>
      <c r="C1385" s="136">
        <v>820.71</v>
      </c>
      <c r="D1385" s="31" t="s">
        <v>353</v>
      </c>
      <c r="E1385" s="33">
        <v>224.1</v>
      </c>
      <c r="F1385" s="33">
        <f>ROUND(C1385*E1385,2)</f>
        <v>183921.11</v>
      </c>
    </row>
    <row r="1386" spans="1:6" ht="28.5" x14ac:dyDescent="0.25">
      <c r="A1386" s="28">
        <v>2.4</v>
      </c>
      <c r="B1386" s="43" t="s">
        <v>1171</v>
      </c>
      <c r="C1386" s="136">
        <v>194.51</v>
      </c>
      <c r="D1386" s="31" t="s">
        <v>961</v>
      </c>
      <c r="E1386" s="33">
        <v>195.86</v>
      </c>
      <c r="F1386" s="33">
        <f>ROUND(C1386*E1386,2)</f>
        <v>38096.730000000003</v>
      </c>
    </row>
    <row r="1387" spans="1:6" x14ac:dyDescent="0.25">
      <c r="A1387" s="28"/>
      <c r="B1387" s="51"/>
      <c r="C1387" s="136"/>
      <c r="D1387" s="31"/>
      <c r="E1387" s="33"/>
      <c r="F1387" s="33"/>
    </row>
    <row r="1388" spans="1:6" x14ac:dyDescent="0.25">
      <c r="A1388" s="27">
        <v>3</v>
      </c>
      <c r="B1388" s="27" t="s">
        <v>1145</v>
      </c>
      <c r="C1388" s="136"/>
      <c r="D1388" s="31"/>
      <c r="E1388" s="33"/>
      <c r="F1388" s="33"/>
    </row>
    <row r="1389" spans="1:6" x14ac:dyDescent="0.25">
      <c r="A1389" s="28">
        <v>3.1</v>
      </c>
      <c r="B1389" s="43" t="s">
        <v>1172</v>
      </c>
      <c r="C1389" s="136">
        <v>937.3</v>
      </c>
      <c r="D1389" s="31" t="s">
        <v>18</v>
      </c>
      <c r="E1389" s="33">
        <v>4397.62</v>
      </c>
      <c r="F1389" s="33">
        <f>ROUND(C1389*E1389,2)</f>
        <v>4121889.23</v>
      </c>
    </row>
    <row r="1390" spans="1:6" x14ac:dyDescent="0.25">
      <c r="A1390" s="28"/>
      <c r="B1390" s="51"/>
      <c r="C1390" s="136"/>
      <c r="D1390" s="31"/>
      <c r="E1390" s="33"/>
      <c r="F1390" s="33"/>
    </row>
    <row r="1391" spans="1:6" x14ac:dyDescent="0.25">
      <c r="A1391" s="27">
        <v>4</v>
      </c>
      <c r="B1391" s="27" t="s">
        <v>1147</v>
      </c>
      <c r="C1391" s="136"/>
      <c r="D1391" s="31"/>
      <c r="E1391" s="33"/>
      <c r="F1391" s="33"/>
    </row>
    <row r="1392" spans="1:6" x14ac:dyDescent="0.25">
      <c r="A1392" s="28">
        <v>4.0999999999999996</v>
      </c>
      <c r="B1392" s="43" t="s">
        <v>1172</v>
      </c>
      <c r="C1392" s="136">
        <v>910</v>
      </c>
      <c r="D1392" s="31" t="s">
        <v>18</v>
      </c>
      <c r="E1392" s="33">
        <v>51.65</v>
      </c>
      <c r="F1392" s="33">
        <f>ROUND(C1392*E1392,2)</f>
        <v>47001.5</v>
      </c>
    </row>
    <row r="1393" spans="1:6" x14ac:dyDescent="0.25">
      <c r="A1393" s="28"/>
      <c r="B1393" s="51"/>
      <c r="C1393" s="136"/>
      <c r="D1393" s="28"/>
      <c r="E1393" s="33"/>
      <c r="F1393" s="33"/>
    </row>
    <row r="1394" spans="1:6" ht="25.5" x14ac:dyDescent="0.25">
      <c r="A1394" s="27">
        <v>5</v>
      </c>
      <c r="B1394" s="145" t="s">
        <v>1148</v>
      </c>
      <c r="C1394" s="136"/>
      <c r="D1394" s="28"/>
      <c r="E1394" s="33"/>
      <c r="F1394" s="33"/>
    </row>
    <row r="1395" spans="1:6" x14ac:dyDescent="0.25">
      <c r="A1395" s="28">
        <v>5.0999999999999996</v>
      </c>
      <c r="B1395" s="51" t="s">
        <v>1173</v>
      </c>
      <c r="C1395" s="136">
        <v>7</v>
      </c>
      <c r="D1395" s="31" t="s">
        <v>30</v>
      </c>
      <c r="E1395" s="33">
        <v>5877.46</v>
      </c>
      <c r="F1395" s="33">
        <f t="shared" ref="F1395:F1406" si="38">ROUND(C1395*E1395,2)</f>
        <v>41142.22</v>
      </c>
    </row>
    <row r="1396" spans="1:6" x14ac:dyDescent="0.25">
      <c r="A1396" s="28">
        <v>5.2</v>
      </c>
      <c r="B1396" s="51" t="s">
        <v>1174</v>
      </c>
      <c r="C1396" s="136">
        <v>6</v>
      </c>
      <c r="D1396" s="31" t="s">
        <v>30</v>
      </c>
      <c r="E1396" s="33">
        <v>5877.46</v>
      </c>
      <c r="F1396" s="33">
        <f t="shared" si="38"/>
        <v>35264.76</v>
      </c>
    </row>
    <row r="1397" spans="1:6" x14ac:dyDescent="0.25">
      <c r="A1397" s="28">
        <v>5.3</v>
      </c>
      <c r="B1397" s="51" t="s">
        <v>1175</v>
      </c>
      <c r="C1397" s="136">
        <v>3</v>
      </c>
      <c r="D1397" s="31" t="s">
        <v>30</v>
      </c>
      <c r="E1397" s="33">
        <v>6234.61</v>
      </c>
      <c r="F1397" s="33">
        <f t="shared" si="38"/>
        <v>18703.830000000002</v>
      </c>
    </row>
    <row r="1398" spans="1:6" x14ac:dyDescent="0.25">
      <c r="A1398" s="28">
        <v>5.4</v>
      </c>
      <c r="B1398" s="51" t="s">
        <v>1176</v>
      </c>
      <c r="C1398" s="136">
        <v>2</v>
      </c>
      <c r="D1398" s="31" t="s">
        <v>30</v>
      </c>
      <c r="E1398" s="33">
        <v>6770.34</v>
      </c>
      <c r="F1398" s="33">
        <f t="shared" si="38"/>
        <v>13540.68</v>
      </c>
    </row>
    <row r="1399" spans="1:6" x14ac:dyDescent="0.25">
      <c r="A1399" s="28">
        <v>5.5</v>
      </c>
      <c r="B1399" s="51" t="s">
        <v>1177</v>
      </c>
      <c r="C1399" s="136">
        <v>4</v>
      </c>
      <c r="D1399" s="31" t="s">
        <v>30</v>
      </c>
      <c r="E1399" s="33">
        <v>7127.49</v>
      </c>
      <c r="F1399" s="33">
        <f t="shared" si="38"/>
        <v>28509.96</v>
      </c>
    </row>
    <row r="1400" spans="1:6" x14ac:dyDescent="0.25">
      <c r="A1400" s="159">
        <v>5.6</v>
      </c>
      <c r="B1400" s="246" t="s">
        <v>1178</v>
      </c>
      <c r="C1400" s="367">
        <v>1</v>
      </c>
      <c r="D1400" s="90" t="s">
        <v>30</v>
      </c>
      <c r="E1400" s="91">
        <v>7127.49</v>
      </c>
      <c r="F1400" s="91">
        <f t="shared" si="38"/>
        <v>7127.49</v>
      </c>
    </row>
    <row r="1401" spans="1:6" x14ac:dyDescent="0.25">
      <c r="A1401" s="28">
        <v>5.7</v>
      </c>
      <c r="B1401" s="51" t="s">
        <v>1179</v>
      </c>
      <c r="C1401" s="136">
        <v>3</v>
      </c>
      <c r="D1401" s="31" t="s">
        <v>30</v>
      </c>
      <c r="E1401" s="33">
        <v>7306.06</v>
      </c>
      <c r="F1401" s="33">
        <f t="shared" si="38"/>
        <v>21918.18</v>
      </c>
    </row>
    <row r="1402" spans="1:6" x14ac:dyDescent="0.25">
      <c r="A1402" s="28">
        <v>5.8</v>
      </c>
      <c r="B1402" s="51" t="s">
        <v>1180</v>
      </c>
      <c r="C1402" s="136">
        <v>1</v>
      </c>
      <c r="D1402" s="31" t="s">
        <v>30</v>
      </c>
      <c r="E1402" s="33">
        <v>7306.06</v>
      </c>
      <c r="F1402" s="33">
        <f t="shared" si="38"/>
        <v>7306.06</v>
      </c>
    </row>
    <row r="1403" spans="1:6" x14ac:dyDescent="0.25">
      <c r="A1403" s="28">
        <v>5.9</v>
      </c>
      <c r="B1403" s="51" t="s">
        <v>1181</v>
      </c>
      <c r="C1403" s="136">
        <v>1</v>
      </c>
      <c r="D1403" s="31" t="s">
        <v>30</v>
      </c>
      <c r="E1403" s="33">
        <v>13734.77</v>
      </c>
      <c r="F1403" s="33">
        <f t="shared" si="38"/>
        <v>13734.77</v>
      </c>
    </row>
    <row r="1404" spans="1:6" x14ac:dyDescent="0.25">
      <c r="A1404" s="30">
        <v>5.0999999999999996</v>
      </c>
      <c r="B1404" s="51" t="s">
        <v>1182</v>
      </c>
      <c r="C1404" s="136">
        <v>1</v>
      </c>
      <c r="D1404" s="31" t="s">
        <v>30</v>
      </c>
      <c r="E1404" s="33">
        <v>4989.76</v>
      </c>
      <c r="F1404" s="33">
        <f t="shared" si="38"/>
        <v>4989.76</v>
      </c>
    </row>
    <row r="1405" spans="1:6" x14ac:dyDescent="0.25">
      <c r="A1405" s="28">
        <v>5.1100000000000003</v>
      </c>
      <c r="B1405" s="51" t="s">
        <v>1183</v>
      </c>
      <c r="C1405" s="136">
        <v>54</v>
      </c>
      <c r="D1405" s="31" t="s">
        <v>30</v>
      </c>
      <c r="E1405" s="33">
        <v>4096.8900000000003</v>
      </c>
      <c r="F1405" s="33">
        <f t="shared" si="38"/>
        <v>221232.06</v>
      </c>
    </row>
    <row r="1406" spans="1:6" x14ac:dyDescent="0.25">
      <c r="A1406" s="28">
        <v>5.12</v>
      </c>
      <c r="B1406" s="51" t="s">
        <v>1157</v>
      </c>
      <c r="C1406" s="136">
        <v>32</v>
      </c>
      <c r="D1406" s="31" t="s">
        <v>30</v>
      </c>
      <c r="E1406" s="33">
        <v>950</v>
      </c>
      <c r="F1406" s="33">
        <f t="shared" si="38"/>
        <v>30400</v>
      </c>
    </row>
    <row r="1407" spans="1:6" x14ac:dyDescent="0.25">
      <c r="A1407" s="28"/>
      <c r="B1407" s="51"/>
      <c r="C1407" s="136"/>
      <c r="D1407" s="28"/>
      <c r="E1407" s="33"/>
      <c r="F1407" s="33"/>
    </row>
    <row r="1408" spans="1:6" x14ac:dyDescent="0.25">
      <c r="A1408" s="27">
        <v>6</v>
      </c>
      <c r="B1408" s="27" t="s">
        <v>1184</v>
      </c>
      <c r="C1408" s="136"/>
      <c r="D1408" s="31"/>
      <c r="E1408" s="33"/>
      <c r="F1408" s="33"/>
    </row>
    <row r="1409" spans="1:6" x14ac:dyDescent="0.25">
      <c r="A1409" s="27">
        <v>6.1</v>
      </c>
      <c r="B1409" s="27" t="s">
        <v>1185</v>
      </c>
      <c r="C1409" s="136"/>
      <c r="D1409" s="31"/>
      <c r="E1409" s="33"/>
      <c r="F1409" s="33"/>
    </row>
    <row r="1410" spans="1:6" x14ac:dyDescent="0.25">
      <c r="A1410" s="37" t="s">
        <v>1186</v>
      </c>
      <c r="B1410" s="368" t="s">
        <v>17</v>
      </c>
      <c r="C1410" s="369">
        <v>19.600000000000001</v>
      </c>
      <c r="D1410" s="370" t="s">
        <v>18</v>
      </c>
      <c r="E1410" s="33">
        <v>10.53</v>
      </c>
      <c r="F1410" s="33">
        <f t="shared" ref="F1410:F1424" si="39">ROUND(C1410*E1410,2)</f>
        <v>206.39</v>
      </c>
    </row>
    <row r="1411" spans="1:6" ht="28.5" x14ac:dyDescent="0.25">
      <c r="A1411" s="37" t="s">
        <v>1187</v>
      </c>
      <c r="B1411" s="371" t="s">
        <v>1188</v>
      </c>
      <c r="C1411" s="369">
        <v>19.600000000000001</v>
      </c>
      <c r="D1411" s="370" t="s">
        <v>18</v>
      </c>
      <c r="E1411" s="33">
        <v>12297.57</v>
      </c>
      <c r="F1411" s="33">
        <f t="shared" si="39"/>
        <v>241032.37</v>
      </c>
    </row>
    <row r="1412" spans="1:6" ht="28.5" x14ac:dyDescent="0.25">
      <c r="A1412" s="37" t="s">
        <v>1189</v>
      </c>
      <c r="B1412" s="371" t="s">
        <v>1190</v>
      </c>
      <c r="C1412" s="369">
        <v>4</v>
      </c>
      <c r="D1412" s="31" t="s">
        <v>30</v>
      </c>
      <c r="E1412" s="33">
        <v>6785.86</v>
      </c>
      <c r="F1412" s="33">
        <f t="shared" si="39"/>
        <v>27143.439999999999</v>
      </c>
    </row>
    <row r="1413" spans="1:6" x14ac:dyDescent="0.25">
      <c r="A1413" s="37" t="s">
        <v>1191</v>
      </c>
      <c r="B1413" s="368" t="s">
        <v>1192</v>
      </c>
      <c r="C1413" s="369">
        <v>2</v>
      </c>
      <c r="D1413" s="31" t="s">
        <v>30</v>
      </c>
      <c r="E1413" s="33">
        <v>3750.09</v>
      </c>
      <c r="F1413" s="33">
        <f t="shared" si="39"/>
        <v>7500.18</v>
      </c>
    </row>
    <row r="1414" spans="1:6" x14ac:dyDescent="0.25">
      <c r="A1414" s="37" t="s">
        <v>1193</v>
      </c>
      <c r="B1414" s="368" t="s">
        <v>1194</v>
      </c>
      <c r="C1414" s="369">
        <v>2</v>
      </c>
      <c r="D1414" s="31" t="s">
        <v>30</v>
      </c>
      <c r="E1414" s="33">
        <v>10275.459999999999</v>
      </c>
      <c r="F1414" s="33">
        <f t="shared" si="39"/>
        <v>20550.919999999998</v>
      </c>
    </row>
    <row r="1415" spans="1:6" x14ac:dyDescent="0.25">
      <c r="A1415" s="37" t="s">
        <v>1195</v>
      </c>
      <c r="B1415" s="368" t="s">
        <v>1196</v>
      </c>
      <c r="C1415" s="369">
        <v>1</v>
      </c>
      <c r="D1415" s="31" t="s">
        <v>30</v>
      </c>
      <c r="E1415" s="33">
        <v>14500</v>
      </c>
      <c r="F1415" s="33">
        <f t="shared" si="39"/>
        <v>14500</v>
      </c>
    </row>
    <row r="1416" spans="1:6" x14ac:dyDescent="0.25">
      <c r="A1416" s="37" t="s">
        <v>1197</v>
      </c>
      <c r="B1416" s="368" t="s">
        <v>1198</v>
      </c>
      <c r="C1416" s="369">
        <v>3</v>
      </c>
      <c r="D1416" s="31" t="s">
        <v>30</v>
      </c>
      <c r="E1416" s="33">
        <v>1150</v>
      </c>
      <c r="F1416" s="33">
        <f t="shared" si="39"/>
        <v>3450</v>
      </c>
    </row>
    <row r="1417" spans="1:6" x14ac:dyDescent="0.25">
      <c r="A1417" s="37" t="s">
        <v>1199</v>
      </c>
      <c r="B1417" s="368" t="s">
        <v>1200</v>
      </c>
      <c r="C1417" s="369">
        <v>6</v>
      </c>
      <c r="D1417" s="31" t="s">
        <v>30</v>
      </c>
      <c r="E1417" s="33">
        <v>350.8</v>
      </c>
      <c r="F1417" s="33">
        <f t="shared" si="39"/>
        <v>2104.8000000000002</v>
      </c>
    </row>
    <row r="1418" spans="1:6" x14ac:dyDescent="0.25">
      <c r="A1418" s="37" t="s">
        <v>1201</v>
      </c>
      <c r="B1418" s="368" t="s">
        <v>1202</v>
      </c>
      <c r="C1418" s="369">
        <v>3</v>
      </c>
      <c r="D1418" s="31" t="s">
        <v>30</v>
      </c>
      <c r="E1418" s="33">
        <v>750</v>
      </c>
      <c r="F1418" s="33">
        <f t="shared" si="39"/>
        <v>2250</v>
      </c>
    </row>
    <row r="1419" spans="1:6" x14ac:dyDescent="0.25">
      <c r="A1419" s="37" t="s">
        <v>1203</v>
      </c>
      <c r="B1419" s="368" t="s">
        <v>1204</v>
      </c>
      <c r="C1419" s="369">
        <v>12.62</v>
      </c>
      <c r="D1419" s="370" t="s">
        <v>1205</v>
      </c>
      <c r="E1419" s="33">
        <v>325.5</v>
      </c>
      <c r="F1419" s="33">
        <f t="shared" si="39"/>
        <v>4107.8100000000004</v>
      </c>
    </row>
    <row r="1420" spans="1:6" x14ac:dyDescent="0.25">
      <c r="A1420" s="37" t="s">
        <v>1206</v>
      </c>
      <c r="B1420" s="368" t="s">
        <v>1207</v>
      </c>
      <c r="C1420" s="372">
        <v>12.8</v>
      </c>
      <c r="D1420" s="370" t="s">
        <v>154</v>
      </c>
      <c r="E1420" s="33">
        <v>163.1</v>
      </c>
      <c r="F1420" s="33">
        <f t="shared" si="39"/>
        <v>2087.6799999999998</v>
      </c>
    </row>
    <row r="1421" spans="1:6" x14ac:dyDescent="0.25">
      <c r="A1421" s="37" t="s">
        <v>1208</v>
      </c>
      <c r="B1421" s="368" t="s">
        <v>1209</v>
      </c>
      <c r="C1421" s="372">
        <v>12.8</v>
      </c>
      <c r="D1421" s="370" t="s">
        <v>154</v>
      </c>
      <c r="E1421" s="33">
        <v>223.33</v>
      </c>
      <c r="F1421" s="33">
        <f t="shared" si="39"/>
        <v>2858.62</v>
      </c>
    </row>
    <row r="1422" spans="1:6" x14ac:dyDescent="0.25">
      <c r="A1422" s="37" t="s">
        <v>1210</v>
      </c>
      <c r="B1422" s="368" t="s">
        <v>726</v>
      </c>
      <c r="C1422" s="372">
        <v>1</v>
      </c>
      <c r="D1422" s="370" t="s">
        <v>141</v>
      </c>
      <c r="E1422" s="20">
        <v>11361.67</v>
      </c>
      <c r="F1422" s="33">
        <f t="shared" si="39"/>
        <v>11361.67</v>
      </c>
    </row>
    <row r="1423" spans="1:6" x14ac:dyDescent="0.25">
      <c r="A1423" s="28"/>
      <c r="B1423" s="51"/>
      <c r="C1423" s="136"/>
      <c r="D1423" s="28"/>
      <c r="E1423" s="33"/>
      <c r="F1423" s="33"/>
    </row>
    <row r="1424" spans="1:6" x14ac:dyDescent="0.25">
      <c r="A1424" s="28">
        <v>6.2</v>
      </c>
      <c r="B1424" s="51" t="s">
        <v>1211</v>
      </c>
      <c r="C1424" s="136">
        <v>16</v>
      </c>
      <c r="D1424" s="31" t="s">
        <v>18</v>
      </c>
      <c r="E1424" s="33">
        <v>975.8</v>
      </c>
      <c r="F1424" s="33">
        <f t="shared" si="39"/>
        <v>15612.8</v>
      </c>
    </row>
    <row r="1425" spans="1:6" x14ac:dyDescent="0.25">
      <c r="A1425" s="28"/>
      <c r="B1425" s="51"/>
      <c r="C1425" s="136"/>
      <c r="D1425" s="28"/>
      <c r="E1425" s="33"/>
      <c r="F1425" s="33"/>
    </row>
    <row r="1426" spans="1:6" x14ac:dyDescent="0.25">
      <c r="A1426" s="27">
        <v>7</v>
      </c>
      <c r="B1426" s="27" t="s">
        <v>1212</v>
      </c>
      <c r="C1426" s="136"/>
      <c r="D1426" s="28"/>
      <c r="E1426" s="33"/>
      <c r="F1426" s="33"/>
    </row>
    <row r="1427" spans="1:6" x14ac:dyDescent="0.25">
      <c r="A1427" s="28">
        <v>7.1</v>
      </c>
      <c r="B1427" s="43" t="s">
        <v>1172</v>
      </c>
      <c r="C1427" s="136">
        <v>910</v>
      </c>
      <c r="D1427" s="31" t="s">
        <v>18</v>
      </c>
      <c r="E1427" s="33">
        <v>80.430000000000007</v>
      </c>
      <c r="F1427" s="33">
        <f>ROUND(C1427*E1427,2)</f>
        <v>73191.3</v>
      </c>
    </row>
    <row r="1428" spans="1:6" x14ac:dyDescent="0.25">
      <c r="A1428" s="28"/>
      <c r="B1428" s="51"/>
      <c r="C1428" s="136"/>
      <c r="D1428" s="28"/>
      <c r="E1428" s="33"/>
      <c r="F1428" s="33"/>
    </row>
    <row r="1429" spans="1:6" x14ac:dyDescent="0.25">
      <c r="A1429" s="363"/>
      <c r="B1429" s="273" t="str">
        <f>"SUB-TOTAL "&amp;A1378</f>
        <v>SUB-TOTAL C-3</v>
      </c>
      <c r="C1429" s="364"/>
      <c r="D1429" s="365"/>
      <c r="E1429" s="366"/>
      <c r="F1429" s="275">
        <f>ROUND(SUM(F1380:F1428),2)</f>
        <v>5493119.9299999997</v>
      </c>
    </row>
    <row r="1430" spans="1:6" x14ac:dyDescent="0.25">
      <c r="A1430" s="28"/>
      <c r="B1430" s="51"/>
      <c r="C1430" s="136"/>
      <c r="D1430" s="28"/>
      <c r="E1430" s="33"/>
      <c r="F1430" s="33"/>
    </row>
    <row r="1431" spans="1:6" ht="25.5" x14ac:dyDescent="0.25">
      <c r="A1431" s="134" t="s">
        <v>1213</v>
      </c>
      <c r="B1431" s="145" t="s">
        <v>1214</v>
      </c>
      <c r="C1431" s="27"/>
      <c r="D1431" s="35"/>
      <c r="E1431" s="361"/>
      <c r="F1431" s="361"/>
    </row>
    <row r="1432" spans="1:6" x14ac:dyDescent="0.25">
      <c r="A1432" s="28"/>
      <c r="B1432" s="51"/>
      <c r="C1432" s="136"/>
      <c r="D1432" s="28"/>
      <c r="E1432" s="33"/>
      <c r="F1432" s="33"/>
    </row>
    <row r="1433" spans="1:6" x14ac:dyDescent="0.25">
      <c r="A1433" s="28">
        <v>1</v>
      </c>
      <c r="B1433" s="51" t="s">
        <v>17</v>
      </c>
      <c r="C1433" s="136">
        <v>18</v>
      </c>
      <c r="D1433" s="31" t="s">
        <v>18</v>
      </c>
      <c r="E1433" s="33">
        <v>10.53</v>
      </c>
      <c r="F1433" s="33">
        <f>ROUND(C1433*E1433,2)</f>
        <v>189.54</v>
      </c>
    </row>
    <row r="1434" spans="1:6" x14ac:dyDescent="0.25">
      <c r="A1434" s="28"/>
      <c r="B1434" s="51"/>
      <c r="C1434" s="136"/>
      <c r="D1434" s="31"/>
      <c r="E1434" s="33"/>
      <c r="F1434" s="33"/>
    </row>
    <row r="1435" spans="1:6" x14ac:dyDescent="0.25">
      <c r="A1435" s="27">
        <v>2</v>
      </c>
      <c r="B1435" s="27" t="s">
        <v>19</v>
      </c>
      <c r="C1435" s="136"/>
      <c r="D1435" s="31"/>
      <c r="E1435" s="33"/>
      <c r="F1435" s="33"/>
    </row>
    <row r="1436" spans="1:6" x14ac:dyDescent="0.25">
      <c r="A1436" s="28">
        <v>2.1</v>
      </c>
      <c r="B1436" s="43" t="s">
        <v>1215</v>
      </c>
      <c r="C1436" s="136">
        <v>442.8</v>
      </c>
      <c r="D1436" s="31" t="s">
        <v>347</v>
      </c>
      <c r="E1436" s="33">
        <v>132.09</v>
      </c>
      <c r="F1436" s="33">
        <f>ROUND(C1436*E1436,2)</f>
        <v>58489.45</v>
      </c>
    </row>
    <row r="1437" spans="1:6" ht="28.5" x14ac:dyDescent="0.25">
      <c r="A1437" s="28">
        <v>2.2000000000000002</v>
      </c>
      <c r="B1437" s="43" t="s">
        <v>1216</v>
      </c>
      <c r="C1437" s="136">
        <v>400.93</v>
      </c>
      <c r="D1437" s="31" t="s">
        <v>353</v>
      </c>
      <c r="E1437" s="33">
        <v>224.1</v>
      </c>
      <c r="F1437" s="33">
        <f>ROUND(C1437*E1437,2)</f>
        <v>89848.41</v>
      </c>
    </row>
    <row r="1438" spans="1:6" ht="28.5" x14ac:dyDescent="0.25">
      <c r="A1438" s="28">
        <v>2.2999999999999998</v>
      </c>
      <c r="B1438" s="43" t="s">
        <v>1217</v>
      </c>
      <c r="C1438" s="136">
        <v>50.24</v>
      </c>
      <c r="D1438" s="31" t="s">
        <v>961</v>
      </c>
      <c r="E1438" s="33">
        <v>195.86</v>
      </c>
      <c r="F1438" s="33">
        <f>ROUND(C1438*E1438,2)</f>
        <v>9840.01</v>
      </c>
    </row>
    <row r="1439" spans="1:6" x14ac:dyDescent="0.25">
      <c r="A1439" s="28"/>
      <c r="B1439" s="51"/>
      <c r="C1439" s="136"/>
      <c r="D1439" s="31"/>
      <c r="E1439" s="33"/>
      <c r="F1439" s="33"/>
    </row>
    <row r="1440" spans="1:6" x14ac:dyDescent="0.25">
      <c r="A1440" s="27">
        <v>3</v>
      </c>
      <c r="B1440" s="27" t="s">
        <v>1145</v>
      </c>
      <c r="C1440" s="136"/>
      <c r="D1440" s="31"/>
      <c r="E1440" s="33"/>
      <c r="F1440" s="33"/>
    </row>
    <row r="1441" spans="1:6" x14ac:dyDescent="0.25">
      <c r="A1441" s="28">
        <v>3.1</v>
      </c>
      <c r="B1441" s="43" t="s">
        <v>1088</v>
      </c>
      <c r="C1441" s="136">
        <v>18</v>
      </c>
      <c r="D1441" s="31" t="s">
        <v>18</v>
      </c>
      <c r="E1441" s="33">
        <v>1672.26</v>
      </c>
      <c r="F1441" s="33">
        <f>ROUND(C1441*E1441,2)</f>
        <v>30100.68</v>
      </c>
    </row>
    <row r="1442" spans="1:6" x14ac:dyDescent="0.25">
      <c r="A1442" s="28"/>
      <c r="B1442" s="51"/>
      <c r="C1442" s="136"/>
      <c r="D1442" s="31"/>
      <c r="E1442" s="33"/>
      <c r="F1442" s="33"/>
    </row>
    <row r="1443" spans="1:6" x14ac:dyDescent="0.25">
      <c r="A1443" s="27">
        <v>4</v>
      </c>
      <c r="B1443" s="27" t="s">
        <v>1147</v>
      </c>
      <c r="C1443" s="136"/>
      <c r="D1443" s="31"/>
      <c r="E1443" s="33"/>
      <c r="F1443" s="33"/>
    </row>
    <row r="1444" spans="1:6" x14ac:dyDescent="0.25">
      <c r="A1444" s="28">
        <v>4.0999999999999996</v>
      </c>
      <c r="B1444" s="43" t="s">
        <v>1088</v>
      </c>
      <c r="C1444" s="136">
        <v>18</v>
      </c>
      <c r="D1444" s="31" t="s">
        <v>18</v>
      </c>
      <c r="E1444" s="33">
        <v>39.299999999999997</v>
      </c>
      <c r="F1444" s="33">
        <f>ROUND(C1444*E1444,2)</f>
        <v>707.4</v>
      </c>
    </row>
    <row r="1445" spans="1:6" x14ac:dyDescent="0.25">
      <c r="A1445" s="28"/>
      <c r="B1445" s="51"/>
      <c r="C1445" s="136"/>
      <c r="D1445" s="28"/>
      <c r="E1445" s="33"/>
      <c r="F1445" s="33"/>
    </row>
    <row r="1446" spans="1:6" x14ac:dyDescent="0.25">
      <c r="A1446" s="363"/>
      <c r="B1446" s="314" t="str">
        <f>"SUB-TOTAL "&amp;A1431</f>
        <v>SUB-TOTAL C-4</v>
      </c>
      <c r="C1446" s="364"/>
      <c r="D1446" s="365"/>
      <c r="E1446" s="366"/>
      <c r="F1446" s="275">
        <f>ROUND(SUM(F1432:F1445),2)</f>
        <v>189175.49</v>
      </c>
    </row>
    <row r="1447" spans="1:6" x14ac:dyDescent="0.25">
      <c r="A1447" s="28"/>
      <c r="B1447" s="51"/>
      <c r="C1447" s="136"/>
      <c r="D1447" s="28"/>
      <c r="E1447" s="33"/>
      <c r="F1447" s="33"/>
    </row>
    <row r="1448" spans="1:6" ht="27" x14ac:dyDescent="0.25">
      <c r="A1448" s="134" t="s">
        <v>1218</v>
      </c>
      <c r="B1448" s="135" t="s">
        <v>1219</v>
      </c>
      <c r="C1448" s="27"/>
      <c r="D1448" s="27"/>
      <c r="E1448" s="360"/>
      <c r="F1448" s="360"/>
    </row>
    <row r="1449" spans="1:6" x14ac:dyDescent="0.25">
      <c r="A1449" s="28"/>
      <c r="B1449" s="51"/>
      <c r="C1449" s="136"/>
      <c r="D1449" s="28"/>
      <c r="E1449" s="33"/>
      <c r="F1449" s="33"/>
    </row>
    <row r="1450" spans="1:6" x14ac:dyDescent="0.25">
      <c r="A1450" s="159">
        <v>1</v>
      </c>
      <c r="B1450" s="246" t="s">
        <v>17</v>
      </c>
      <c r="C1450" s="367">
        <v>1518.23</v>
      </c>
      <c r="D1450" s="90" t="s">
        <v>18</v>
      </c>
      <c r="E1450" s="91">
        <v>10.53</v>
      </c>
      <c r="F1450" s="91">
        <f>ROUND(C1450*E1450,2)</f>
        <v>15986.96</v>
      </c>
    </row>
    <row r="1451" spans="1:6" x14ac:dyDescent="0.25">
      <c r="A1451" s="28"/>
      <c r="B1451" s="51"/>
      <c r="C1451" s="136"/>
      <c r="D1451" s="31"/>
      <c r="E1451" s="33"/>
      <c r="F1451" s="33"/>
    </row>
    <row r="1452" spans="1:6" x14ac:dyDescent="0.25">
      <c r="A1452" s="27">
        <v>2</v>
      </c>
      <c r="B1452" s="27" t="s">
        <v>19</v>
      </c>
      <c r="C1452" s="136"/>
      <c r="D1452" s="31"/>
      <c r="E1452" s="33"/>
      <c r="F1452" s="33"/>
    </row>
    <row r="1453" spans="1:6" x14ac:dyDescent="0.25">
      <c r="A1453" s="28">
        <v>2.1</v>
      </c>
      <c r="B1453" s="43" t="s">
        <v>1170</v>
      </c>
      <c r="C1453" s="136">
        <v>1336.04</v>
      </c>
      <c r="D1453" s="31" t="s">
        <v>347</v>
      </c>
      <c r="E1453" s="33">
        <v>152.11000000000001</v>
      </c>
      <c r="F1453" s="33">
        <f>ROUND(C1453*E1453,2)</f>
        <v>203225.04</v>
      </c>
    </row>
    <row r="1454" spans="1:6" x14ac:dyDescent="0.25">
      <c r="A1454" s="28">
        <v>2.2000000000000002</v>
      </c>
      <c r="B1454" s="51" t="s">
        <v>729</v>
      </c>
      <c r="C1454" s="136">
        <v>106.28</v>
      </c>
      <c r="D1454" s="31" t="s">
        <v>1104</v>
      </c>
      <c r="E1454" s="33">
        <v>979.5</v>
      </c>
      <c r="F1454" s="33">
        <f>ROUND(C1454*E1454,2)</f>
        <v>104101.26</v>
      </c>
    </row>
    <row r="1455" spans="1:6" ht="28.5" x14ac:dyDescent="0.25">
      <c r="A1455" s="28">
        <v>2.2999999999999998</v>
      </c>
      <c r="B1455" s="43" t="s">
        <v>1216</v>
      </c>
      <c r="C1455" s="136">
        <v>1141.97</v>
      </c>
      <c r="D1455" s="31" t="s">
        <v>353</v>
      </c>
      <c r="E1455" s="33">
        <v>224.1</v>
      </c>
      <c r="F1455" s="33">
        <f>ROUND(C1455*E1455,2)</f>
        <v>255915.48</v>
      </c>
    </row>
    <row r="1456" spans="1:6" ht="28.5" x14ac:dyDescent="0.25">
      <c r="A1456" s="28">
        <v>2.4</v>
      </c>
      <c r="B1456" s="43" t="s">
        <v>1171</v>
      </c>
      <c r="C1456" s="136">
        <v>232.89</v>
      </c>
      <c r="D1456" s="31" t="s">
        <v>961</v>
      </c>
      <c r="E1456" s="33">
        <v>195.86</v>
      </c>
      <c r="F1456" s="33">
        <f>ROUND(C1456*E1456,2)</f>
        <v>45613.84</v>
      </c>
    </row>
    <row r="1457" spans="1:6" x14ac:dyDescent="0.25">
      <c r="A1457" s="28"/>
      <c r="B1457" s="51"/>
      <c r="C1457" s="136"/>
      <c r="D1457" s="28"/>
      <c r="E1457" s="33"/>
      <c r="F1457" s="33"/>
    </row>
    <row r="1458" spans="1:6" x14ac:dyDescent="0.25">
      <c r="A1458" s="27">
        <v>3</v>
      </c>
      <c r="B1458" s="27" t="s">
        <v>1145</v>
      </c>
      <c r="C1458" s="136"/>
      <c r="D1458" s="31"/>
      <c r="E1458" s="33"/>
      <c r="F1458" s="33"/>
    </row>
    <row r="1459" spans="1:6" x14ac:dyDescent="0.25">
      <c r="A1459" s="28">
        <v>3.1</v>
      </c>
      <c r="B1459" s="43" t="s">
        <v>1220</v>
      </c>
      <c r="C1459" s="136">
        <v>1563.78</v>
      </c>
      <c r="D1459" s="31" t="s">
        <v>18</v>
      </c>
      <c r="E1459" s="33">
        <v>1672.26</v>
      </c>
      <c r="F1459" s="33">
        <f>ROUND(C1459*E1459,2)</f>
        <v>2615046.7400000002</v>
      </c>
    </row>
    <row r="1460" spans="1:6" x14ac:dyDescent="0.25">
      <c r="A1460" s="28"/>
      <c r="B1460" s="51"/>
      <c r="C1460" s="136"/>
      <c r="D1460" s="31"/>
      <c r="E1460" s="33"/>
      <c r="F1460" s="33"/>
    </row>
    <row r="1461" spans="1:6" x14ac:dyDescent="0.25">
      <c r="A1461" s="27">
        <v>4</v>
      </c>
      <c r="B1461" s="27" t="s">
        <v>1147</v>
      </c>
      <c r="C1461" s="136"/>
      <c r="D1461" s="31"/>
      <c r="E1461" s="33"/>
      <c r="F1461" s="33"/>
    </row>
    <row r="1462" spans="1:6" x14ac:dyDescent="0.25">
      <c r="A1462" s="28">
        <v>4.0999999999999996</v>
      </c>
      <c r="B1462" s="43" t="s">
        <v>1220</v>
      </c>
      <c r="C1462" s="136">
        <v>1518.23</v>
      </c>
      <c r="D1462" s="31" t="s">
        <v>18</v>
      </c>
      <c r="E1462" s="33">
        <v>39.299999999999997</v>
      </c>
      <c r="F1462" s="33">
        <f>ROUND(C1462*E1462,2)</f>
        <v>59666.44</v>
      </c>
    </row>
    <row r="1463" spans="1:6" x14ac:dyDescent="0.25">
      <c r="A1463" s="28"/>
      <c r="B1463" s="51"/>
      <c r="C1463" s="136"/>
      <c r="D1463" s="28"/>
      <c r="E1463" s="33"/>
      <c r="F1463" s="33"/>
    </row>
    <row r="1464" spans="1:6" ht="25.5" x14ac:dyDescent="0.25">
      <c r="A1464" s="27">
        <v>5</v>
      </c>
      <c r="B1464" s="145" t="s">
        <v>1148</v>
      </c>
      <c r="C1464" s="136"/>
      <c r="D1464" s="31"/>
      <c r="E1464" s="33"/>
      <c r="F1464" s="33"/>
    </row>
    <row r="1465" spans="1:6" x14ac:dyDescent="0.25">
      <c r="A1465" s="28">
        <v>5.0999999999999996</v>
      </c>
      <c r="B1465" s="51" t="s">
        <v>1221</v>
      </c>
      <c r="C1465" s="136">
        <v>7</v>
      </c>
      <c r="D1465" s="31" t="s">
        <v>30</v>
      </c>
      <c r="E1465" s="33">
        <v>3346.88</v>
      </c>
      <c r="F1465" s="33">
        <f t="shared" ref="F1465:F1479" si="40">ROUND(C1465*E1465,2)</f>
        <v>23428.16</v>
      </c>
    </row>
    <row r="1466" spans="1:6" x14ac:dyDescent="0.25">
      <c r="A1466" s="28">
        <v>5.2</v>
      </c>
      <c r="B1466" s="51" t="s">
        <v>1222</v>
      </c>
      <c r="C1466" s="136">
        <v>5</v>
      </c>
      <c r="D1466" s="31" t="s">
        <v>30</v>
      </c>
      <c r="E1466" s="33">
        <v>3346.88</v>
      </c>
      <c r="F1466" s="33">
        <f t="shared" si="40"/>
        <v>16734.400000000001</v>
      </c>
    </row>
    <row r="1467" spans="1:6" x14ac:dyDescent="0.25">
      <c r="A1467" s="28">
        <v>5.3</v>
      </c>
      <c r="B1467" s="51" t="s">
        <v>1223</v>
      </c>
      <c r="C1467" s="136">
        <v>3</v>
      </c>
      <c r="D1467" s="31" t="s">
        <v>30</v>
      </c>
      <c r="E1467" s="33">
        <v>2889.24</v>
      </c>
      <c r="F1467" s="33">
        <f t="shared" si="40"/>
        <v>8667.7199999999993</v>
      </c>
    </row>
    <row r="1468" spans="1:6" x14ac:dyDescent="0.25">
      <c r="A1468" s="28">
        <v>5.4</v>
      </c>
      <c r="B1468" s="51" t="s">
        <v>1224</v>
      </c>
      <c r="C1468" s="136">
        <v>7</v>
      </c>
      <c r="D1468" s="31" t="s">
        <v>30</v>
      </c>
      <c r="E1468" s="33">
        <v>3346.88</v>
      </c>
      <c r="F1468" s="33">
        <f t="shared" si="40"/>
        <v>23428.16</v>
      </c>
    </row>
    <row r="1469" spans="1:6" x14ac:dyDescent="0.25">
      <c r="A1469" s="28">
        <v>5.5</v>
      </c>
      <c r="B1469" s="51" t="s">
        <v>1225</v>
      </c>
      <c r="C1469" s="136">
        <v>6</v>
      </c>
      <c r="D1469" s="31" t="s">
        <v>30</v>
      </c>
      <c r="E1469" s="33">
        <v>3609.48</v>
      </c>
      <c r="F1469" s="33">
        <f t="shared" si="40"/>
        <v>21656.880000000001</v>
      </c>
    </row>
    <row r="1470" spans="1:6" x14ac:dyDescent="0.25">
      <c r="A1470" s="28">
        <v>5.6</v>
      </c>
      <c r="B1470" s="51" t="s">
        <v>1226</v>
      </c>
      <c r="C1470" s="136">
        <v>3</v>
      </c>
      <c r="D1470" s="31" t="s">
        <v>30</v>
      </c>
      <c r="E1470" s="33">
        <v>3609.48</v>
      </c>
      <c r="F1470" s="33">
        <f t="shared" si="40"/>
        <v>10828.44</v>
      </c>
    </row>
    <row r="1471" spans="1:6" x14ac:dyDescent="0.25">
      <c r="A1471" s="28">
        <v>5.7</v>
      </c>
      <c r="B1471" s="51" t="s">
        <v>1227</v>
      </c>
      <c r="C1471" s="136">
        <v>5</v>
      </c>
      <c r="D1471" s="31" t="s">
        <v>30</v>
      </c>
      <c r="E1471" s="33">
        <v>4096.8900000000003</v>
      </c>
      <c r="F1471" s="33">
        <f t="shared" si="40"/>
        <v>20484.45</v>
      </c>
    </row>
    <row r="1472" spans="1:6" x14ac:dyDescent="0.25">
      <c r="A1472" s="28">
        <v>5.8</v>
      </c>
      <c r="B1472" s="51" t="s">
        <v>1228</v>
      </c>
      <c r="C1472" s="136">
        <v>2</v>
      </c>
      <c r="D1472" s="31" t="s">
        <v>30</v>
      </c>
      <c r="E1472" s="33">
        <v>4096.8900000000003</v>
      </c>
      <c r="F1472" s="33">
        <f t="shared" si="40"/>
        <v>8193.7800000000007</v>
      </c>
    </row>
    <row r="1473" spans="1:6" x14ac:dyDescent="0.25">
      <c r="A1473" s="28">
        <v>5.9</v>
      </c>
      <c r="B1473" s="51" t="s">
        <v>1229</v>
      </c>
      <c r="C1473" s="136">
        <v>1</v>
      </c>
      <c r="D1473" s="31" t="s">
        <v>30</v>
      </c>
      <c r="E1473" s="33">
        <v>4364.75</v>
      </c>
      <c r="F1473" s="33">
        <f t="shared" si="40"/>
        <v>4364.75</v>
      </c>
    </row>
    <row r="1474" spans="1:6" x14ac:dyDescent="0.25">
      <c r="A1474" s="30">
        <v>5.0999999999999996</v>
      </c>
      <c r="B1474" s="51" t="s">
        <v>1230</v>
      </c>
      <c r="C1474" s="136">
        <v>1</v>
      </c>
      <c r="D1474" s="31" t="s">
        <v>30</v>
      </c>
      <c r="E1474" s="33">
        <v>4364.75</v>
      </c>
      <c r="F1474" s="33">
        <f t="shared" si="40"/>
        <v>4364.75</v>
      </c>
    </row>
    <row r="1475" spans="1:6" x14ac:dyDescent="0.25">
      <c r="A1475" s="30">
        <v>5.1100000000000003</v>
      </c>
      <c r="B1475" s="51" t="s">
        <v>1231</v>
      </c>
      <c r="C1475" s="136">
        <v>1</v>
      </c>
      <c r="D1475" s="31" t="s">
        <v>30</v>
      </c>
      <c r="E1475" s="33">
        <v>5059.53</v>
      </c>
      <c r="F1475" s="33">
        <f t="shared" si="40"/>
        <v>5059.53</v>
      </c>
    </row>
    <row r="1476" spans="1:6" x14ac:dyDescent="0.25">
      <c r="A1476" s="30">
        <v>5.12</v>
      </c>
      <c r="B1476" s="51" t="s">
        <v>1232</v>
      </c>
      <c r="C1476" s="136">
        <v>2</v>
      </c>
      <c r="D1476" s="31" t="s">
        <v>30</v>
      </c>
      <c r="E1476" s="33">
        <v>5346.91</v>
      </c>
      <c r="F1476" s="33">
        <f t="shared" si="40"/>
        <v>10693.82</v>
      </c>
    </row>
    <row r="1477" spans="1:6" x14ac:dyDescent="0.25">
      <c r="A1477" s="30">
        <v>5.13</v>
      </c>
      <c r="B1477" s="51" t="s">
        <v>1233</v>
      </c>
      <c r="C1477" s="136">
        <v>1</v>
      </c>
      <c r="D1477" s="31" t="s">
        <v>30</v>
      </c>
      <c r="E1477" s="33">
        <v>8382.69</v>
      </c>
      <c r="F1477" s="33">
        <f t="shared" si="40"/>
        <v>8382.69</v>
      </c>
    </row>
    <row r="1478" spans="1:6" x14ac:dyDescent="0.25">
      <c r="A1478" s="30">
        <v>5.14</v>
      </c>
      <c r="B1478" s="51" t="s">
        <v>1234</v>
      </c>
      <c r="C1478" s="136">
        <v>79</v>
      </c>
      <c r="D1478" s="31" t="s">
        <v>30</v>
      </c>
      <c r="E1478" s="33">
        <v>2316.3000000000002</v>
      </c>
      <c r="F1478" s="33">
        <f t="shared" si="40"/>
        <v>182987.7</v>
      </c>
    </row>
    <row r="1479" spans="1:6" x14ac:dyDescent="0.25">
      <c r="A1479" s="30">
        <v>5.15</v>
      </c>
      <c r="B1479" s="51" t="s">
        <v>1157</v>
      </c>
      <c r="C1479" s="136">
        <v>43</v>
      </c>
      <c r="D1479" s="31" t="s">
        <v>30</v>
      </c>
      <c r="E1479" s="33">
        <v>950</v>
      </c>
      <c r="F1479" s="33">
        <f t="shared" si="40"/>
        <v>40850</v>
      </c>
    </row>
    <row r="1480" spans="1:6" x14ac:dyDescent="0.25">
      <c r="A1480" s="28"/>
      <c r="B1480" s="51"/>
      <c r="C1480" s="136"/>
      <c r="D1480" s="28"/>
      <c r="E1480" s="33"/>
      <c r="F1480" s="33"/>
    </row>
    <row r="1481" spans="1:6" ht="45" x14ac:dyDescent="0.25">
      <c r="A1481" s="27">
        <v>6</v>
      </c>
      <c r="B1481" s="373" t="s">
        <v>1235</v>
      </c>
      <c r="C1481" s="136"/>
      <c r="D1481" s="28"/>
      <c r="E1481" s="33"/>
      <c r="F1481" s="33"/>
    </row>
    <row r="1482" spans="1:6" x14ac:dyDescent="0.25">
      <c r="A1482" s="283">
        <v>6.1</v>
      </c>
      <c r="B1482" s="43" t="s">
        <v>1236</v>
      </c>
      <c r="C1482" s="136">
        <v>2</v>
      </c>
      <c r="D1482" s="31" t="s">
        <v>30</v>
      </c>
      <c r="E1482" s="33">
        <v>39744.11</v>
      </c>
      <c r="F1482" s="33">
        <f>ROUND(C1482*E1482,2)</f>
        <v>79488.22</v>
      </c>
    </row>
    <row r="1483" spans="1:6" x14ac:dyDescent="0.25">
      <c r="A1483" s="28">
        <v>6.2</v>
      </c>
      <c r="B1483" s="51" t="s">
        <v>1237</v>
      </c>
      <c r="C1483" s="136">
        <v>2</v>
      </c>
      <c r="D1483" s="31" t="s">
        <v>30</v>
      </c>
      <c r="E1483" s="33">
        <v>7097</v>
      </c>
      <c r="F1483" s="33">
        <f>ROUND(C1483*E1483,2)</f>
        <v>14194</v>
      </c>
    </row>
    <row r="1484" spans="1:6" x14ac:dyDescent="0.25">
      <c r="A1484" s="28"/>
      <c r="B1484" s="51"/>
      <c r="C1484" s="136"/>
      <c r="D1484" s="28"/>
      <c r="E1484" s="33"/>
      <c r="F1484" s="33"/>
    </row>
    <row r="1485" spans="1:6" x14ac:dyDescent="0.25">
      <c r="A1485" s="27">
        <v>7</v>
      </c>
      <c r="B1485" s="27" t="s">
        <v>1238</v>
      </c>
      <c r="C1485" s="136"/>
      <c r="D1485" s="28"/>
      <c r="E1485" s="33"/>
      <c r="F1485" s="33"/>
    </row>
    <row r="1486" spans="1:6" x14ac:dyDescent="0.25">
      <c r="A1486" s="28"/>
      <c r="B1486" s="51"/>
      <c r="C1486" s="136"/>
      <c r="D1486" s="28"/>
      <c r="E1486" s="33"/>
      <c r="F1486" s="33"/>
    </row>
    <row r="1487" spans="1:6" x14ac:dyDescent="0.25">
      <c r="A1487" s="28">
        <v>7.1</v>
      </c>
      <c r="B1487" s="51" t="s">
        <v>17</v>
      </c>
      <c r="C1487" s="30">
        <v>1</v>
      </c>
      <c r="D1487" s="31" t="s">
        <v>141</v>
      </c>
      <c r="E1487" s="33">
        <v>1200</v>
      </c>
      <c r="F1487" s="33">
        <f>ROUND(C1487*E1487,2)</f>
        <v>1200</v>
      </c>
    </row>
    <row r="1488" spans="1:6" x14ac:dyDescent="0.25">
      <c r="A1488" s="28"/>
      <c r="B1488" s="51"/>
      <c r="C1488" s="30"/>
      <c r="D1488" s="31"/>
      <c r="E1488" s="33"/>
      <c r="F1488" s="33"/>
    </row>
    <row r="1489" spans="1:6" x14ac:dyDescent="0.25">
      <c r="A1489" s="27">
        <v>7.2</v>
      </c>
      <c r="B1489" s="27" t="s">
        <v>19</v>
      </c>
      <c r="C1489" s="30"/>
      <c r="D1489" s="31"/>
      <c r="E1489" s="33"/>
      <c r="F1489" s="33"/>
    </row>
    <row r="1490" spans="1:6" x14ac:dyDescent="0.25">
      <c r="A1490" s="37" t="s">
        <v>1239</v>
      </c>
      <c r="B1490" s="51" t="s">
        <v>1240</v>
      </c>
      <c r="C1490" s="30">
        <v>18.28</v>
      </c>
      <c r="D1490" s="31" t="s">
        <v>21</v>
      </c>
      <c r="E1490" s="33">
        <v>394.23</v>
      </c>
      <c r="F1490" s="33">
        <f>ROUND(C1490*E1490,2)</f>
        <v>7206.52</v>
      </c>
    </row>
    <row r="1491" spans="1:6" x14ac:dyDescent="0.25">
      <c r="A1491" s="37" t="s">
        <v>1241</v>
      </c>
      <c r="B1491" s="43" t="s">
        <v>1242</v>
      </c>
      <c r="C1491" s="30">
        <v>13.34</v>
      </c>
      <c r="D1491" s="31" t="s">
        <v>21</v>
      </c>
      <c r="E1491" s="33">
        <v>176.92</v>
      </c>
      <c r="F1491" s="33">
        <f>ROUND(C1491*E1491,2)</f>
        <v>2360.11</v>
      </c>
    </row>
    <row r="1492" spans="1:6" ht="28.5" x14ac:dyDescent="0.25">
      <c r="A1492" s="37" t="s">
        <v>1243</v>
      </c>
      <c r="B1492" s="43" t="s">
        <v>1171</v>
      </c>
      <c r="C1492" s="30">
        <v>5.93</v>
      </c>
      <c r="D1492" s="31" t="s">
        <v>21</v>
      </c>
      <c r="E1492" s="33">
        <v>195.86</v>
      </c>
      <c r="F1492" s="33">
        <f>ROUND(C1492*E1492,2)</f>
        <v>1161.45</v>
      </c>
    </row>
    <row r="1493" spans="1:6" x14ac:dyDescent="0.25">
      <c r="A1493" s="28"/>
      <c r="B1493" s="51"/>
      <c r="C1493" s="30"/>
      <c r="D1493" s="31"/>
      <c r="E1493" s="33"/>
      <c r="F1493" s="33"/>
    </row>
    <row r="1494" spans="1:6" x14ac:dyDescent="0.25">
      <c r="A1494" s="27">
        <v>7.3</v>
      </c>
      <c r="B1494" s="27" t="s">
        <v>1244</v>
      </c>
      <c r="C1494" s="30"/>
      <c r="D1494" s="31"/>
      <c r="E1494" s="33"/>
      <c r="F1494" s="33"/>
    </row>
    <row r="1495" spans="1:6" x14ac:dyDescent="0.25">
      <c r="A1495" s="37" t="s">
        <v>1245</v>
      </c>
      <c r="B1495" s="51" t="s">
        <v>1246</v>
      </c>
      <c r="C1495" s="30">
        <v>0.42</v>
      </c>
      <c r="D1495" s="31" t="s">
        <v>21</v>
      </c>
      <c r="E1495" s="33">
        <v>19738.82</v>
      </c>
      <c r="F1495" s="33">
        <f>ROUND(C1495*E1495,2)</f>
        <v>8290.2999999999993</v>
      </c>
    </row>
    <row r="1496" spans="1:6" x14ac:dyDescent="0.25">
      <c r="A1496" s="37" t="s">
        <v>1247</v>
      </c>
      <c r="B1496" s="51" t="s">
        <v>1248</v>
      </c>
      <c r="C1496" s="30">
        <v>1.57</v>
      </c>
      <c r="D1496" s="31" t="s">
        <v>21</v>
      </c>
      <c r="E1496" s="33">
        <v>31225.43</v>
      </c>
      <c r="F1496" s="33">
        <f>ROUND(C1496*E1496,2)</f>
        <v>49023.93</v>
      </c>
    </row>
    <row r="1497" spans="1:6" x14ac:dyDescent="0.25">
      <c r="A1497" s="87" t="s">
        <v>1249</v>
      </c>
      <c r="B1497" s="246" t="s">
        <v>1250</v>
      </c>
      <c r="C1497" s="89">
        <v>0.34</v>
      </c>
      <c r="D1497" s="90" t="s">
        <v>21</v>
      </c>
      <c r="E1497" s="91">
        <v>19096.150000000001</v>
      </c>
      <c r="F1497" s="91">
        <f>ROUND(C1497*E1497,2)</f>
        <v>6492.69</v>
      </c>
    </row>
    <row r="1498" spans="1:6" x14ac:dyDescent="0.25">
      <c r="A1498" s="28"/>
      <c r="B1498" s="51"/>
      <c r="C1498" s="30"/>
      <c r="D1498" s="31"/>
      <c r="E1498" s="33"/>
      <c r="F1498" s="33"/>
    </row>
    <row r="1499" spans="1:6" x14ac:dyDescent="0.25">
      <c r="A1499" s="27">
        <v>7.4</v>
      </c>
      <c r="B1499" s="27" t="s">
        <v>694</v>
      </c>
      <c r="C1499" s="30"/>
      <c r="D1499" s="31"/>
      <c r="E1499" s="33"/>
      <c r="F1499" s="33"/>
    </row>
    <row r="1500" spans="1:6" x14ac:dyDescent="0.25">
      <c r="A1500" s="37" t="s">
        <v>1251</v>
      </c>
      <c r="B1500" s="51" t="s">
        <v>160</v>
      </c>
      <c r="C1500" s="30">
        <v>12.04</v>
      </c>
      <c r="D1500" s="31" t="s">
        <v>55</v>
      </c>
      <c r="E1500" s="33">
        <v>494.41</v>
      </c>
      <c r="F1500" s="33">
        <f t="shared" ref="F1500:F1506" si="41">ROUND(C1500*E1500,2)</f>
        <v>5952.7</v>
      </c>
    </row>
    <row r="1501" spans="1:6" x14ac:dyDescent="0.25">
      <c r="A1501" s="37" t="s">
        <v>1252</v>
      </c>
      <c r="B1501" s="51" t="s">
        <v>1253</v>
      </c>
      <c r="C1501" s="30">
        <v>9.64</v>
      </c>
      <c r="D1501" s="31" t="s">
        <v>55</v>
      </c>
      <c r="E1501" s="33">
        <v>478.24</v>
      </c>
      <c r="F1501" s="33">
        <f t="shared" si="41"/>
        <v>4610.2299999999996</v>
      </c>
    </row>
    <row r="1502" spans="1:6" x14ac:dyDescent="0.25">
      <c r="A1502" s="37" t="s">
        <v>1254</v>
      </c>
      <c r="B1502" s="51" t="s">
        <v>1255</v>
      </c>
      <c r="C1502" s="30">
        <v>2.02</v>
      </c>
      <c r="D1502" s="31" t="s">
        <v>55</v>
      </c>
      <c r="E1502" s="33">
        <v>673.06</v>
      </c>
      <c r="F1502" s="33">
        <f t="shared" si="41"/>
        <v>1359.58</v>
      </c>
    </row>
    <row r="1503" spans="1:6" x14ac:dyDescent="0.25">
      <c r="A1503" s="37" t="s">
        <v>1256</v>
      </c>
      <c r="B1503" s="51" t="s">
        <v>1257</v>
      </c>
      <c r="C1503" s="30">
        <v>1.73</v>
      </c>
      <c r="D1503" s="31" t="s">
        <v>55</v>
      </c>
      <c r="E1503" s="33">
        <v>682.91</v>
      </c>
      <c r="F1503" s="33">
        <f t="shared" si="41"/>
        <v>1181.43</v>
      </c>
    </row>
    <row r="1504" spans="1:6" x14ac:dyDescent="0.25">
      <c r="A1504" s="37" t="s">
        <v>1258</v>
      </c>
      <c r="B1504" s="51" t="s">
        <v>162</v>
      </c>
      <c r="C1504" s="30">
        <v>20.18</v>
      </c>
      <c r="D1504" s="31" t="s">
        <v>18</v>
      </c>
      <c r="E1504" s="33">
        <v>117.41</v>
      </c>
      <c r="F1504" s="33">
        <f t="shared" si="41"/>
        <v>2369.33</v>
      </c>
    </row>
    <row r="1505" spans="1:6" x14ac:dyDescent="0.25">
      <c r="A1505" s="37" t="s">
        <v>1259</v>
      </c>
      <c r="B1505" s="51" t="s">
        <v>1260</v>
      </c>
      <c r="C1505" s="30">
        <v>2.86</v>
      </c>
      <c r="D1505" s="31" t="s">
        <v>55</v>
      </c>
      <c r="E1505" s="33">
        <v>287.37</v>
      </c>
      <c r="F1505" s="33">
        <f t="shared" si="41"/>
        <v>821.88</v>
      </c>
    </row>
    <row r="1506" spans="1:6" x14ac:dyDescent="0.25">
      <c r="A1506" s="37" t="s">
        <v>1261</v>
      </c>
      <c r="B1506" s="51" t="s">
        <v>1262</v>
      </c>
      <c r="C1506" s="30">
        <v>2.86</v>
      </c>
      <c r="D1506" s="31" t="s">
        <v>55</v>
      </c>
      <c r="E1506" s="33">
        <v>220.01</v>
      </c>
      <c r="F1506" s="33">
        <f t="shared" si="41"/>
        <v>629.23</v>
      </c>
    </row>
    <row r="1507" spans="1:6" x14ac:dyDescent="0.25">
      <c r="A1507" s="28"/>
      <c r="B1507" s="51"/>
      <c r="C1507" s="30"/>
      <c r="D1507" s="31"/>
      <c r="E1507" s="33"/>
      <c r="F1507" s="33"/>
    </row>
    <row r="1508" spans="1:6" x14ac:dyDescent="0.25">
      <c r="A1508" s="27">
        <v>7.5</v>
      </c>
      <c r="B1508" s="27" t="s">
        <v>1263</v>
      </c>
      <c r="C1508" s="30"/>
      <c r="D1508" s="31"/>
      <c r="E1508" s="33"/>
      <c r="F1508" s="33"/>
    </row>
    <row r="1509" spans="1:6" ht="28.5" x14ac:dyDescent="0.25">
      <c r="A1509" s="37" t="s">
        <v>1264</v>
      </c>
      <c r="B1509" s="24" t="s">
        <v>1265</v>
      </c>
      <c r="C1509" s="30">
        <v>14.9</v>
      </c>
      <c r="D1509" s="31" t="s">
        <v>18</v>
      </c>
      <c r="E1509" s="33">
        <v>699.94</v>
      </c>
      <c r="F1509" s="33">
        <f>ROUND(C1509*E1509,2)</f>
        <v>10429.11</v>
      </c>
    </row>
    <row r="1510" spans="1:6" x14ac:dyDescent="0.25">
      <c r="A1510" s="37" t="s">
        <v>1266</v>
      </c>
      <c r="B1510" s="29" t="s">
        <v>1267</v>
      </c>
      <c r="C1510" s="30">
        <v>3.5</v>
      </c>
      <c r="D1510" s="31" t="s">
        <v>1268</v>
      </c>
      <c r="E1510" s="33">
        <v>850</v>
      </c>
      <c r="F1510" s="33">
        <f>ROUND(C1510*E1510,2)</f>
        <v>2975</v>
      </c>
    </row>
    <row r="1511" spans="1:6" x14ac:dyDescent="0.25">
      <c r="A1511" s="28"/>
      <c r="B1511" s="51"/>
      <c r="C1511" s="30"/>
      <c r="D1511" s="31"/>
      <c r="E1511" s="33"/>
      <c r="F1511" s="33"/>
    </row>
    <row r="1512" spans="1:6" x14ac:dyDescent="0.25">
      <c r="A1512" s="27">
        <v>7.6</v>
      </c>
      <c r="B1512" s="27" t="s">
        <v>1269</v>
      </c>
      <c r="C1512" s="30"/>
      <c r="D1512" s="31"/>
      <c r="E1512" s="33"/>
      <c r="F1512" s="33"/>
    </row>
    <row r="1513" spans="1:6" x14ac:dyDescent="0.25">
      <c r="A1513" s="37" t="s">
        <v>1270</v>
      </c>
      <c r="B1513" s="51" t="s">
        <v>1271</v>
      </c>
      <c r="C1513" s="30">
        <v>2</v>
      </c>
      <c r="D1513" s="31" t="s">
        <v>30</v>
      </c>
      <c r="E1513" s="33">
        <v>7787.9</v>
      </c>
      <c r="F1513" s="33">
        <f t="shared" ref="F1513:F1527" si="42">ROUND(C1513*E1513,2)</f>
        <v>15575.8</v>
      </c>
    </row>
    <row r="1514" spans="1:6" x14ac:dyDescent="0.25">
      <c r="A1514" s="37" t="s">
        <v>1272</v>
      </c>
      <c r="B1514" s="51" t="s">
        <v>1273</v>
      </c>
      <c r="C1514" s="30">
        <v>2</v>
      </c>
      <c r="D1514" s="31" t="s">
        <v>30</v>
      </c>
      <c r="E1514" s="33">
        <v>5519.24</v>
      </c>
      <c r="F1514" s="33">
        <f t="shared" si="42"/>
        <v>11038.48</v>
      </c>
    </row>
    <row r="1515" spans="1:6" x14ac:dyDescent="0.25">
      <c r="A1515" s="37" t="s">
        <v>1274</v>
      </c>
      <c r="B1515" s="43" t="s">
        <v>1275</v>
      </c>
      <c r="C1515" s="30">
        <v>2</v>
      </c>
      <c r="D1515" s="31" t="s">
        <v>30</v>
      </c>
      <c r="E1515" s="33">
        <v>48522.07</v>
      </c>
      <c r="F1515" s="33">
        <f t="shared" si="42"/>
        <v>97044.14</v>
      </c>
    </row>
    <row r="1516" spans="1:6" x14ac:dyDescent="0.25">
      <c r="A1516" s="37" t="s">
        <v>1276</v>
      </c>
      <c r="B1516" s="43" t="s">
        <v>1277</v>
      </c>
      <c r="C1516" s="30">
        <v>1</v>
      </c>
      <c r="D1516" s="31" t="s">
        <v>30</v>
      </c>
      <c r="E1516" s="33">
        <v>28791.7</v>
      </c>
      <c r="F1516" s="33">
        <f t="shared" si="42"/>
        <v>28791.7</v>
      </c>
    </row>
    <row r="1517" spans="1:6" x14ac:dyDescent="0.25">
      <c r="A1517" s="37" t="s">
        <v>1278</v>
      </c>
      <c r="B1517" s="43" t="s">
        <v>1279</v>
      </c>
      <c r="C1517" s="30">
        <v>6</v>
      </c>
      <c r="D1517" s="31" t="s">
        <v>18</v>
      </c>
      <c r="E1517" s="33">
        <v>3451.5</v>
      </c>
      <c r="F1517" s="33">
        <f t="shared" si="42"/>
        <v>20709</v>
      </c>
    </row>
    <row r="1518" spans="1:6" x14ac:dyDescent="0.25">
      <c r="A1518" s="37" t="s">
        <v>1280</v>
      </c>
      <c r="B1518" s="43" t="s">
        <v>1281</v>
      </c>
      <c r="C1518" s="30">
        <v>5.8</v>
      </c>
      <c r="D1518" s="31" t="s">
        <v>18</v>
      </c>
      <c r="E1518" s="33">
        <v>896.51</v>
      </c>
      <c r="F1518" s="33">
        <f t="shared" si="42"/>
        <v>5199.76</v>
      </c>
    </row>
    <row r="1519" spans="1:6" x14ac:dyDescent="0.25">
      <c r="A1519" s="37" t="s">
        <v>1282</v>
      </c>
      <c r="B1519" s="51" t="s">
        <v>1283</v>
      </c>
      <c r="C1519" s="30">
        <v>1</v>
      </c>
      <c r="D1519" s="31" t="s">
        <v>30</v>
      </c>
      <c r="E1519" s="33">
        <v>3019.18</v>
      </c>
      <c r="F1519" s="33">
        <f t="shared" si="42"/>
        <v>3019.18</v>
      </c>
    </row>
    <row r="1520" spans="1:6" x14ac:dyDescent="0.25">
      <c r="A1520" s="37" t="s">
        <v>1284</v>
      </c>
      <c r="B1520" s="51" t="s">
        <v>1285</v>
      </c>
      <c r="C1520" s="30">
        <v>3</v>
      </c>
      <c r="D1520" s="31" t="s">
        <v>30</v>
      </c>
      <c r="E1520" s="33">
        <v>5912</v>
      </c>
      <c r="F1520" s="33">
        <f t="shared" si="42"/>
        <v>17736</v>
      </c>
    </row>
    <row r="1521" spans="1:6" x14ac:dyDescent="0.25">
      <c r="A1521" s="37" t="s">
        <v>1286</v>
      </c>
      <c r="B1521" s="43" t="s">
        <v>1287</v>
      </c>
      <c r="C1521" s="30">
        <v>1</v>
      </c>
      <c r="D1521" s="31" t="s">
        <v>30</v>
      </c>
      <c r="E1521" s="33">
        <v>5521.02</v>
      </c>
      <c r="F1521" s="33">
        <f t="shared" si="42"/>
        <v>5521.02</v>
      </c>
    </row>
    <row r="1522" spans="1:6" x14ac:dyDescent="0.25">
      <c r="A1522" s="37" t="s">
        <v>1288</v>
      </c>
      <c r="B1522" s="43" t="s">
        <v>1289</v>
      </c>
      <c r="C1522" s="30">
        <v>3</v>
      </c>
      <c r="D1522" s="31" t="s">
        <v>30</v>
      </c>
      <c r="E1522" s="33">
        <v>2394.17</v>
      </c>
      <c r="F1522" s="33">
        <f t="shared" si="42"/>
        <v>7182.51</v>
      </c>
    </row>
    <row r="1523" spans="1:6" x14ac:dyDescent="0.25">
      <c r="A1523" s="37" t="s">
        <v>1290</v>
      </c>
      <c r="B1523" s="51" t="s">
        <v>1234</v>
      </c>
      <c r="C1523" s="30">
        <v>2</v>
      </c>
      <c r="D1523" s="31" t="s">
        <v>30</v>
      </c>
      <c r="E1523" s="33">
        <v>2142.9</v>
      </c>
      <c r="F1523" s="33">
        <f t="shared" si="42"/>
        <v>4285.8</v>
      </c>
    </row>
    <row r="1524" spans="1:6" x14ac:dyDescent="0.25">
      <c r="A1524" s="37" t="s">
        <v>1291</v>
      </c>
      <c r="B1524" s="51" t="s">
        <v>1292</v>
      </c>
      <c r="C1524" s="30">
        <v>1</v>
      </c>
      <c r="D1524" s="31" t="s">
        <v>30</v>
      </c>
      <c r="E1524" s="33">
        <v>1517.89</v>
      </c>
      <c r="F1524" s="33">
        <f t="shared" si="42"/>
        <v>1517.89</v>
      </c>
    </row>
    <row r="1525" spans="1:6" x14ac:dyDescent="0.25">
      <c r="A1525" s="37" t="s">
        <v>1293</v>
      </c>
      <c r="B1525" s="51" t="s">
        <v>1294</v>
      </c>
      <c r="C1525" s="30">
        <v>1</v>
      </c>
      <c r="D1525" s="31" t="s">
        <v>30</v>
      </c>
      <c r="E1525" s="20">
        <v>6079.72</v>
      </c>
      <c r="F1525" s="33">
        <f t="shared" si="42"/>
        <v>6079.72</v>
      </c>
    </row>
    <row r="1526" spans="1:6" x14ac:dyDescent="0.25">
      <c r="A1526" s="37" t="s">
        <v>1295</v>
      </c>
      <c r="B1526" s="51" t="s">
        <v>1296</v>
      </c>
      <c r="C1526" s="30">
        <v>1</v>
      </c>
      <c r="D1526" s="31" t="s">
        <v>30</v>
      </c>
      <c r="E1526" s="20">
        <v>5194</v>
      </c>
      <c r="F1526" s="33">
        <f t="shared" si="42"/>
        <v>5194</v>
      </c>
    </row>
    <row r="1527" spans="1:6" x14ac:dyDescent="0.25">
      <c r="A1527" s="37" t="s">
        <v>1297</v>
      </c>
      <c r="B1527" s="51" t="s">
        <v>1298</v>
      </c>
      <c r="C1527" s="30">
        <v>1</v>
      </c>
      <c r="D1527" s="31" t="s">
        <v>30</v>
      </c>
      <c r="E1527" s="20">
        <v>17595.84</v>
      </c>
      <c r="F1527" s="33">
        <f t="shared" si="42"/>
        <v>17595.84</v>
      </c>
    </row>
    <row r="1528" spans="1:6" x14ac:dyDescent="0.25">
      <c r="A1528" s="28"/>
      <c r="B1528" s="51"/>
      <c r="C1528" s="136"/>
      <c r="D1528" s="28"/>
      <c r="E1528" s="33"/>
      <c r="F1528" s="33"/>
    </row>
    <row r="1529" spans="1:6" x14ac:dyDescent="0.25">
      <c r="A1529" s="27">
        <v>8</v>
      </c>
      <c r="B1529" s="45" t="s">
        <v>1212</v>
      </c>
      <c r="C1529" s="136"/>
      <c r="D1529" s="28"/>
      <c r="E1529" s="33"/>
      <c r="F1529" s="33"/>
    </row>
    <row r="1530" spans="1:6" x14ac:dyDescent="0.25">
      <c r="A1530" s="28">
        <v>8.1</v>
      </c>
      <c r="B1530" s="43" t="s">
        <v>1299</v>
      </c>
      <c r="C1530" s="136">
        <v>1518.22</v>
      </c>
      <c r="D1530" s="31" t="s">
        <v>18</v>
      </c>
      <c r="E1530" s="33">
        <v>50.47</v>
      </c>
      <c r="F1530" s="33">
        <f>ROUND(C1530*E1530,2)</f>
        <v>76624.56</v>
      </c>
    </row>
    <row r="1531" spans="1:6" x14ac:dyDescent="0.25">
      <c r="A1531" s="28"/>
      <c r="B1531" s="51"/>
      <c r="C1531" s="136"/>
      <c r="D1531" s="28"/>
      <c r="E1531" s="33"/>
      <c r="F1531" s="33"/>
    </row>
    <row r="1532" spans="1:6" x14ac:dyDescent="0.25">
      <c r="A1532" s="363"/>
      <c r="B1532" s="314" t="str">
        <f>"SUB-TOTAL "&amp;A1448</f>
        <v>SUB-TOTAL C-5</v>
      </c>
      <c r="C1532" s="364"/>
      <c r="D1532" s="365"/>
      <c r="E1532" s="366"/>
      <c r="F1532" s="275">
        <f>ROUND(SUM(F1450:F1531),2)</f>
        <v>4212542.0999999996</v>
      </c>
    </row>
    <row r="1533" spans="1:6" x14ac:dyDescent="0.25">
      <c r="A1533" s="28"/>
      <c r="B1533" s="51"/>
      <c r="C1533" s="136"/>
      <c r="D1533" s="28"/>
      <c r="E1533" s="33"/>
      <c r="F1533" s="33"/>
    </row>
    <row r="1534" spans="1:6" x14ac:dyDescent="0.25">
      <c r="A1534" s="134" t="s">
        <v>1300</v>
      </c>
      <c r="B1534" s="27" t="s">
        <v>1301</v>
      </c>
      <c r="C1534" s="136"/>
      <c r="D1534" s="28"/>
      <c r="E1534" s="33"/>
      <c r="F1534" s="33"/>
    </row>
    <row r="1535" spans="1:6" x14ac:dyDescent="0.25">
      <c r="A1535" s="134">
        <v>1</v>
      </c>
      <c r="B1535" s="27" t="s">
        <v>1302</v>
      </c>
      <c r="C1535" s="136"/>
      <c r="D1535" s="28"/>
      <c r="E1535" s="33"/>
      <c r="F1535" s="33"/>
    </row>
    <row r="1536" spans="1:6" x14ac:dyDescent="0.25">
      <c r="A1536" s="28">
        <v>1.1000000000000001</v>
      </c>
      <c r="B1536" s="51" t="s">
        <v>1303</v>
      </c>
      <c r="C1536" s="347">
        <v>631.70000000000005</v>
      </c>
      <c r="D1536" s="374" t="s">
        <v>18</v>
      </c>
      <c r="E1536" s="33">
        <v>62.34</v>
      </c>
      <c r="F1536" s="33">
        <f t="shared" ref="F1536:F1544" si="43">ROUND(C1536*E1536,2)</f>
        <v>39380.18</v>
      </c>
    </row>
    <row r="1537" spans="1:6" x14ac:dyDescent="0.25">
      <c r="A1537" s="28">
        <v>1.2</v>
      </c>
      <c r="B1537" s="43" t="s">
        <v>1304</v>
      </c>
      <c r="C1537" s="347">
        <v>260.44</v>
      </c>
      <c r="D1537" s="374" t="s">
        <v>55</v>
      </c>
      <c r="E1537" s="33">
        <v>41.83</v>
      </c>
      <c r="F1537" s="33">
        <f t="shared" si="43"/>
        <v>10894.21</v>
      </c>
    </row>
    <row r="1538" spans="1:6" x14ac:dyDescent="0.25">
      <c r="A1538" s="28">
        <v>1.3</v>
      </c>
      <c r="B1538" s="51" t="s">
        <v>1305</v>
      </c>
      <c r="C1538" s="347">
        <v>62.51</v>
      </c>
      <c r="D1538" s="374" t="s">
        <v>21</v>
      </c>
      <c r="E1538" s="33">
        <v>750</v>
      </c>
      <c r="F1538" s="33">
        <f t="shared" si="43"/>
        <v>46882.5</v>
      </c>
    </row>
    <row r="1539" spans="1:6" ht="28.5" x14ac:dyDescent="0.25">
      <c r="A1539" s="28">
        <v>1.4</v>
      </c>
      <c r="B1539" s="43" t="s">
        <v>1306</v>
      </c>
      <c r="C1539" s="136">
        <v>52.09</v>
      </c>
      <c r="D1539" s="115" t="s">
        <v>21</v>
      </c>
      <c r="E1539" s="33">
        <v>224.1</v>
      </c>
      <c r="F1539" s="33">
        <f t="shared" si="43"/>
        <v>11673.37</v>
      </c>
    </row>
    <row r="1540" spans="1:6" ht="28.5" x14ac:dyDescent="0.25">
      <c r="A1540" s="28">
        <v>1.5</v>
      </c>
      <c r="B1540" s="43" t="s">
        <v>1307</v>
      </c>
      <c r="C1540" s="347">
        <v>17.86</v>
      </c>
      <c r="D1540" s="374" t="s">
        <v>21</v>
      </c>
      <c r="E1540" s="33">
        <v>195.86</v>
      </c>
      <c r="F1540" s="33">
        <f t="shared" si="43"/>
        <v>3498.06</v>
      </c>
    </row>
    <row r="1541" spans="1:6" x14ac:dyDescent="0.25">
      <c r="A1541" s="28">
        <v>1.6</v>
      </c>
      <c r="B1541" s="51" t="s">
        <v>1308</v>
      </c>
      <c r="C1541" s="136">
        <v>260.44</v>
      </c>
      <c r="D1541" s="115" t="s">
        <v>55</v>
      </c>
      <c r="E1541" s="33">
        <v>141.66999999999999</v>
      </c>
      <c r="F1541" s="33">
        <f t="shared" si="43"/>
        <v>36896.53</v>
      </c>
    </row>
    <row r="1542" spans="1:6" ht="28.5" x14ac:dyDescent="0.25">
      <c r="A1542" s="28">
        <v>1.7</v>
      </c>
      <c r="B1542" s="43" t="s">
        <v>1309</v>
      </c>
      <c r="C1542" s="136">
        <v>325.55</v>
      </c>
      <c r="D1542" s="115" t="s">
        <v>55</v>
      </c>
      <c r="E1542" s="33">
        <v>848.84</v>
      </c>
      <c r="F1542" s="33">
        <f t="shared" si="43"/>
        <v>276339.86</v>
      </c>
    </row>
    <row r="1543" spans="1:6" x14ac:dyDescent="0.25">
      <c r="A1543" s="28">
        <v>1.8</v>
      </c>
      <c r="B1543" s="51" t="s">
        <v>1310</v>
      </c>
      <c r="C1543" s="136">
        <v>1207.79</v>
      </c>
      <c r="D1543" s="115" t="s">
        <v>334</v>
      </c>
      <c r="E1543" s="33">
        <v>23.46</v>
      </c>
      <c r="F1543" s="33">
        <f t="shared" si="43"/>
        <v>28334.75</v>
      </c>
    </row>
    <row r="1544" spans="1:6" x14ac:dyDescent="0.25">
      <c r="A1544" s="28">
        <v>1.9</v>
      </c>
      <c r="B1544" s="51" t="s">
        <v>1311</v>
      </c>
      <c r="C1544" s="136">
        <v>3125.27</v>
      </c>
      <c r="D1544" s="115" t="s">
        <v>334</v>
      </c>
      <c r="E1544" s="33">
        <v>18.649999999999999</v>
      </c>
      <c r="F1544" s="33">
        <f t="shared" si="43"/>
        <v>58286.29</v>
      </c>
    </row>
    <row r="1545" spans="1:6" x14ac:dyDescent="0.25">
      <c r="A1545" s="28"/>
      <c r="B1545" s="51" t="s">
        <v>164</v>
      </c>
      <c r="C1545" s="431"/>
      <c r="D1545" s="471"/>
      <c r="E1545" s="33"/>
      <c r="F1545" s="33"/>
    </row>
    <row r="1546" spans="1:6" ht="28.5" x14ac:dyDescent="0.25">
      <c r="A1546" s="28">
        <v>2</v>
      </c>
      <c r="B1546" s="43" t="s">
        <v>1312</v>
      </c>
      <c r="C1546" s="136">
        <v>315.85000000000002</v>
      </c>
      <c r="D1546" s="471" t="s">
        <v>18</v>
      </c>
      <c r="E1546" s="33">
        <v>36.369999999999997</v>
      </c>
      <c r="F1546" s="33">
        <f>ROUND(C1546*E1546,2)</f>
        <v>11487.46</v>
      </c>
    </row>
    <row r="1547" spans="1:6" x14ac:dyDescent="0.25">
      <c r="A1547" s="28">
        <v>3</v>
      </c>
      <c r="B1547" s="43" t="s">
        <v>1313</v>
      </c>
      <c r="C1547" s="136">
        <v>315.85000000000002</v>
      </c>
      <c r="D1547" s="471" t="s">
        <v>18</v>
      </c>
      <c r="E1547" s="33">
        <v>46.09</v>
      </c>
      <c r="F1547" s="33">
        <f>ROUND(C1547*E1547,2)</f>
        <v>14557.53</v>
      </c>
    </row>
    <row r="1548" spans="1:6" x14ac:dyDescent="0.25">
      <c r="A1548" s="28">
        <v>4</v>
      </c>
      <c r="B1548" s="51" t="s">
        <v>185</v>
      </c>
      <c r="C1548" s="136">
        <v>315.85000000000002</v>
      </c>
      <c r="D1548" s="471" t="s">
        <v>18</v>
      </c>
      <c r="E1548" s="33">
        <v>52.97</v>
      </c>
      <c r="F1548" s="33">
        <f>ROUND(C1548*E1548,2)</f>
        <v>16730.57</v>
      </c>
    </row>
    <row r="1549" spans="1:6" x14ac:dyDescent="0.25">
      <c r="A1549" s="363"/>
      <c r="B1549" s="273" t="str">
        <f>"SUB-TOTAL "&amp;A1534</f>
        <v>SUB-TOTAL C-6</v>
      </c>
      <c r="C1549" s="364"/>
      <c r="D1549" s="363"/>
      <c r="E1549" s="366"/>
      <c r="F1549" s="275">
        <f>ROUND(SUM(F1536:F1548),2)</f>
        <v>554961.31000000006</v>
      </c>
    </row>
    <row r="1550" spans="1:6" x14ac:dyDescent="0.25">
      <c r="A1550" s="375"/>
      <c r="B1550" s="358" t="s">
        <v>1314</v>
      </c>
      <c r="C1550" s="376"/>
      <c r="D1550" s="375"/>
      <c r="E1550" s="377"/>
      <c r="F1550" s="470">
        <f>+F1549+F1532+F1446+F1429+F1376+F1343</f>
        <v>22429793</v>
      </c>
    </row>
    <row r="1551" spans="1:6" x14ac:dyDescent="0.25">
      <c r="A1551" s="28"/>
      <c r="B1551" s="26"/>
      <c r="C1551" s="136"/>
      <c r="D1551" s="28"/>
      <c r="E1551" s="33"/>
      <c r="F1551" s="102"/>
    </row>
    <row r="1552" spans="1:6" x14ac:dyDescent="0.25">
      <c r="A1552" s="134" t="s">
        <v>1315</v>
      </c>
      <c r="B1552" s="27" t="s">
        <v>1316</v>
      </c>
      <c r="C1552" s="35"/>
      <c r="D1552" s="35"/>
      <c r="E1552" s="361"/>
      <c r="F1552" s="361"/>
    </row>
    <row r="1553" spans="1:6" x14ac:dyDescent="0.25">
      <c r="A1553" s="28"/>
      <c r="B1553" s="51"/>
      <c r="C1553" s="136"/>
      <c r="D1553" s="31"/>
      <c r="E1553" s="33"/>
      <c r="F1553" s="33"/>
    </row>
    <row r="1554" spans="1:6" x14ac:dyDescent="0.25">
      <c r="A1554" s="28">
        <v>1</v>
      </c>
      <c r="B1554" s="51" t="s">
        <v>17</v>
      </c>
      <c r="C1554" s="136">
        <v>7612.22</v>
      </c>
      <c r="D1554" s="31" t="s">
        <v>18</v>
      </c>
      <c r="E1554" s="33">
        <v>10.53</v>
      </c>
      <c r="F1554" s="33">
        <f>ROUND(C1554*E1554,2)</f>
        <v>80156.679999999993</v>
      </c>
    </row>
    <row r="1555" spans="1:6" x14ac:dyDescent="0.25">
      <c r="A1555" s="28"/>
      <c r="B1555" s="51"/>
      <c r="C1555" s="136"/>
      <c r="D1555" s="31"/>
      <c r="E1555" s="33"/>
      <c r="F1555" s="33"/>
    </row>
    <row r="1556" spans="1:6" x14ac:dyDescent="0.25">
      <c r="A1556" s="27">
        <v>2</v>
      </c>
      <c r="B1556" s="27" t="s">
        <v>678</v>
      </c>
      <c r="C1556" s="136"/>
      <c r="D1556" s="31"/>
      <c r="E1556" s="33"/>
      <c r="F1556" s="33"/>
    </row>
    <row r="1557" spans="1:6" x14ac:dyDescent="0.25">
      <c r="A1557" s="28">
        <v>2.1</v>
      </c>
      <c r="B1557" s="43" t="s">
        <v>1170</v>
      </c>
      <c r="C1557" s="136">
        <v>5569.63</v>
      </c>
      <c r="D1557" s="31" t="s">
        <v>347</v>
      </c>
      <c r="E1557" s="33">
        <v>152.11000000000001</v>
      </c>
      <c r="F1557" s="33">
        <f>ROUND(C1557*E1557,2)</f>
        <v>847196.42</v>
      </c>
    </row>
    <row r="1558" spans="1:6" x14ac:dyDescent="0.25">
      <c r="A1558" s="28">
        <v>2.2000000000000002</v>
      </c>
      <c r="B1558" s="51" t="s">
        <v>729</v>
      </c>
      <c r="C1558" s="136">
        <v>456.73</v>
      </c>
      <c r="D1558" s="31" t="s">
        <v>1104</v>
      </c>
      <c r="E1558" s="33">
        <v>979.5</v>
      </c>
      <c r="F1558" s="33">
        <f>ROUND(C1558*E1558,2)</f>
        <v>447367.04</v>
      </c>
    </row>
    <row r="1559" spans="1:6" x14ac:dyDescent="0.25">
      <c r="A1559" s="28">
        <v>2.2999999999999998</v>
      </c>
      <c r="B1559" s="43" t="s">
        <v>1105</v>
      </c>
      <c r="C1559" s="136">
        <v>4816.34</v>
      </c>
      <c r="D1559" s="31" t="s">
        <v>353</v>
      </c>
      <c r="E1559" s="33">
        <v>224.1</v>
      </c>
      <c r="F1559" s="33">
        <f>ROUND(C1559*E1559,2)</f>
        <v>1079341.79</v>
      </c>
    </row>
    <row r="1560" spans="1:6" ht="28.5" x14ac:dyDescent="0.25">
      <c r="A1560" s="28">
        <v>2.4</v>
      </c>
      <c r="B1560" s="43" t="s">
        <v>1171</v>
      </c>
      <c r="C1560" s="136">
        <v>903.94</v>
      </c>
      <c r="D1560" s="31" t="s">
        <v>961</v>
      </c>
      <c r="E1560" s="33">
        <v>195.86</v>
      </c>
      <c r="F1560" s="33">
        <f>ROUND(C1560*E1560,2)</f>
        <v>177045.69</v>
      </c>
    </row>
    <row r="1561" spans="1:6" x14ac:dyDescent="0.25">
      <c r="A1561" s="28"/>
      <c r="B1561" s="51"/>
      <c r="C1561" s="136"/>
      <c r="D1561" s="31"/>
      <c r="E1561" s="33"/>
      <c r="F1561" s="33"/>
    </row>
    <row r="1562" spans="1:6" x14ac:dyDescent="0.25">
      <c r="A1562" s="27">
        <v>3</v>
      </c>
      <c r="B1562" s="27" t="s">
        <v>1145</v>
      </c>
      <c r="C1562" s="136"/>
      <c r="D1562" s="31"/>
      <c r="E1562" s="33"/>
      <c r="F1562" s="33"/>
    </row>
    <row r="1563" spans="1:6" x14ac:dyDescent="0.25">
      <c r="A1563" s="28">
        <v>3.1</v>
      </c>
      <c r="B1563" s="43" t="s">
        <v>1317</v>
      </c>
      <c r="C1563" s="136">
        <v>2403.5500000000002</v>
      </c>
      <c r="D1563" s="31" t="s">
        <v>18</v>
      </c>
      <c r="E1563" s="33">
        <v>759.75</v>
      </c>
      <c r="F1563" s="33">
        <f>ROUND(C1563*E1563,2)</f>
        <v>1826097.11</v>
      </c>
    </row>
    <row r="1564" spans="1:6" x14ac:dyDescent="0.25">
      <c r="A1564" s="28">
        <v>3.2</v>
      </c>
      <c r="B1564" s="43" t="s">
        <v>1318</v>
      </c>
      <c r="C1564" s="136">
        <v>5360.92</v>
      </c>
      <c r="D1564" s="31" t="s">
        <v>18</v>
      </c>
      <c r="E1564" s="33">
        <v>469.25</v>
      </c>
      <c r="F1564" s="33">
        <f>ROUND(C1564*E1564,2)</f>
        <v>2515611.71</v>
      </c>
    </row>
    <row r="1565" spans="1:6" x14ac:dyDescent="0.25">
      <c r="A1565" s="28"/>
      <c r="B1565" s="51"/>
      <c r="C1565" s="136"/>
      <c r="D1565" s="31"/>
      <c r="E1565" s="33"/>
      <c r="F1565" s="33"/>
    </row>
    <row r="1566" spans="1:6" x14ac:dyDescent="0.25">
      <c r="A1566" s="27">
        <v>4</v>
      </c>
      <c r="B1566" s="27" t="s">
        <v>1147</v>
      </c>
      <c r="C1566" s="136"/>
      <c r="D1566" s="31"/>
      <c r="E1566" s="33"/>
      <c r="F1566" s="33"/>
    </row>
    <row r="1567" spans="1:6" x14ac:dyDescent="0.25">
      <c r="A1567" s="28">
        <v>4.0999999999999996</v>
      </c>
      <c r="B1567" s="43" t="s">
        <v>1319</v>
      </c>
      <c r="C1567" s="136">
        <v>2356.42</v>
      </c>
      <c r="D1567" s="31" t="s">
        <v>18</v>
      </c>
      <c r="E1567" s="33">
        <v>32.270000000000003</v>
      </c>
      <c r="F1567" s="33">
        <f>ROUND(C1567*E1567,2)</f>
        <v>76041.67</v>
      </c>
    </row>
    <row r="1568" spans="1:6" x14ac:dyDescent="0.25">
      <c r="A1568" s="28">
        <v>4.2</v>
      </c>
      <c r="B1568" s="43" t="s">
        <v>1320</v>
      </c>
      <c r="C1568" s="136">
        <v>5255.8</v>
      </c>
      <c r="D1568" s="31" t="s">
        <v>18</v>
      </c>
      <c r="E1568" s="33">
        <v>27.98</v>
      </c>
      <c r="F1568" s="33">
        <f>ROUND(C1568*E1568,2)</f>
        <v>147057.28</v>
      </c>
    </row>
    <row r="1569" spans="1:6" x14ac:dyDescent="0.25">
      <c r="A1569" s="28"/>
      <c r="B1569" s="51"/>
      <c r="C1569" s="136"/>
      <c r="D1569" s="31"/>
      <c r="E1569" s="33"/>
      <c r="F1569" s="33"/>
    </row>
    <row r="1570" spans="1:6" x14ac:dyDescent="0.25">
      <c r="A1570" s="27">
        <v>5</v>
      </c>
      <c r="B1570" s="35" t="s">
        <v>1321</v>
      </c>
      <c r="C1570" s="136"/>
      <c r="D1570" s="31"/>
      <c r="E1570" s="33"/>
      <c r="F1570" s="33"/>
    </row>
    <row r="1571" spans="1:6" x14ac:dyDescent="0.25">
      <c r="A1571" s="51">
        <v>5.0999999999999996</v>
      </c>
      <c r="B1571" s="51" t="s">
        <v>1322</v>
      </c>
      <c r="C1571" s="368">
        <v>1</v>
      </c>
      <c r="D1571" s="31" t="s">
        <v>30</v>
      </c>
      <c r="E1571" s="378">
        <v>5444.49</v>
      </c>
      <c r="F1571" s="378">
        <f t="shared" ref="F1571:F1589" si="44">ROUND(C1571*E1571,2)</f>
        <v>5444.49</v>
      </c>
    </row>
    <row r="1572" spans="1:6" x14ac:dyDescent="0.25">
      <c r="A1572" s="51">
        <v>5.2</v>
      </c>
      <c r="B1572" s="51" t="s">
        <v>1323</v>
      </c>
      <c r="C1572" s="368">
        <v>1</v>
      </c>
      <c r="D1572" s="31" t="s">
        <v>30</v>
      </c>
      <c r="E1572" s="378">
        <v>383.44</v>
      </c>
      <c r="F1572" s="378">
        <f t="shared" si="44"/>
        <v>383.44</v>
      </c>
    </row>
    <row r="1573" spans="1:6" x14ac:dyDescent="0.25">
      <c r="A1573" s="51">
        <v>5.3</v>
      </c>
      <c r="B1573" s="51" t="s">
        <v>1324</v>
      </c>
      <c r="C1573" s="368">
        <v>7</v>
      </c>
      <c r="D1573" s="31" t="s">
        <v>30</v>
      </c>
      <c r="E1573" s="378">
        <v>1089.49</v>
      </c>
      <c r="F1573" s="378">
        <f t="shared" si="44"/>
        <v>7626.43</v>
      </c>
    </row>
    <row r="1574" spans="1:6" x14ac:dyDescent="0.25">
      <c r="A1574" s="51">
        <v>5.4</v>
      </c>
      <c r="B1574" s="51" t="s">
        <v>1325</v>
      </c>
      <c r="C1574" s="368">
        <v>8</v>
      </c>
      <c r="D1574" s="31" t="s">
        <v>30</v>
      </c>
      <c r="E1574" s="378">
        <v>470.24</v>
      </c>
      <c r="F1574" s="378">
        <f t="shared" si="44"/>
        <v>3761.92</v>
      </c>
    </row>
    <row r="1575" spans="1:6" x14ac:dyDescent="0.25">
      <c r="A1575" s="51">
        <v>5.5</v>
      </c>
      <c r="B1575" s="51" t="s">
        <v>1326</v>
      </c>
      <c r="C1575" s="368">
        <v>17</v>
      </c>
      <c r="D1575" s="31" t="s">
        <v>30</v>
      </c>
      <c r="E1575" s="378">
        <v>807.34</v>
      </c>
      <c r="F1575" s="378">
        <f t="shared" si="44"/>
        <v>13724.78</v>
      </c>
    </row>
    <row r="1576" spans="1:6" x14ac:dyDescent="0.25">
      <c r="A1576" s="51">
        <v>5.6</v>
      </c>
      <c r="B1576" s="51" t="s">
        <v>1327</v>
      </c>
      <c r="C1576" s="368">
        <v>2</v>
      </c>
      <c r="D1576" s="31" t="s">
        <v>30</v>
      </c>
      <c r="E1576" s="378">
        <v>5890.93</v>
      </c>
      <c r="F1576" s="378">
        <f t="shared" si="44"/>
        <v>11781.86</v>
      </c>
    </row>
    <row r="1577" spans="1:6" x14ac:dyDescent="0.25">
      <c r="A1577" s="51">
        <v>5.7</v>
      </c>
      <c r="B1577" s="51" t="s">
        <v>1328</v>
      </c>
      <c r="C1577" s="368">
        <v>1</v>
      </c>
      <c r="D1577" s="31" t="s">
        <v>30</v>
      </c>
      <c r="E1577" s="378">
        <v>4888.8900000000003</v>
      </c>
      <c r="F1577" s="378">
        <f t="shared" si="44"/>
        <v>4888.8900000000003</v>
      </c>
    </row>
    <row r="1578" spans="1:6" x14ac:dyDescent="0.25">
      <c r="A1578" s="51">
        <v>5.8</v>
      </c>
      <c r="B1578" s="51" t="s">
        <v>1329</v>
      </c>
      <c r="C1578" s="368">
        <v>23</v>
      </c>
      <c r="D1578" s="31" t="s">
        <v>30</v>
      </c>
      <c r="E1578" s="378">
        <v>760.46</v>
      </c>
      <c r="F1578" s="378">
        <f t="shared" si="44"/>
        <v>17490.580000000002</v>
      </c>
    </row>
    <row r="1579" spans="1:6" x14ac:dyDescent="0.25">
      <c r="A1579" s="51">
        <v>5.9</v>
      </c>
      <c r="B1579" s="51" t="s">
        <v>1330</v>
      </c>
      <c r="C1579" s="368">
        <v>18</v>
      </c>
      <c r="D1579" s="31" t="s">
        <v>30</v>
      </c>
      <c r="E1579" s="378">
        <v>530.76</v>
      </c>
      <c r="F1579" s="378">
        <f t="shared" si="44"/>
        <v>9553.68</v>
      </c>
    </row>
    <row r="1580" spans="1:6" x14ac:dyDescent="0.25">
      <c r="A1580" s="379">
        <v>5.0999999999999996</v>
      </c>
      <c r="B1580" s="51" t="s">
        <v>1331</v>
      </c>
      <c r="C1580" s="368">
        <v>4</v>
      </c>
      <c r="D1580" s="31" t="s">
        <v>30</v>
      </c>
      <c r="E1580" s="378">
        <v>3123</v>
      </c>
      <c r="F1580" s="378">
        <f t="shared" si="44"/>
        <v>12492</v>
      </c>
    </row>
    <row r="1581" spans="1:6" x14ac:dyDescent="0.25">
      <c r="A1581" s="51">
        <v>5.1100000000000003</v>
      </c>
      <c r="B1581" s="51" t="s">
        <v>1332</v>
      </c>
      <c r="C1581" s="368">
        <v>1</v>
      </c>
      <c r="D1581" s="31" t="s">
        <v>30</v>
      </c>
      <c r="E1581" s="378">
        <v>3748.02</v>
      </c>
      <c r="F1581" s="378">
        <f t="shared" si="44"/>
        <v>3748.02</v>
      </c>
    </row>
    <row r="1582" spans="1:6" x14ac:dyDescent="0.25">
      <c r="A1582" s="379">
        <v>5.12</v>
      </c>
      <c r="B1582" s="51" t="s">
        <v>1333</v>
      </c>
      <c r="C1582" s="368">
        <v>23</v>
      </c>
      <c r="D1582" s="31" t="s">
        <v>30</v>
      </c>
      <c r="E1582" s="378">
        <v>1087.71</v>
      </c>
      <c r="F1582" s="378">
        <f t="shared" si="44"/>
        <v>25017.33</v>
      </c>
    </row>
    <row r="1583" spans="1:6" x14ac:dyDescent="0.25">
      <c r="A1583" s="51">
        <v>5.13</v>
      </c>
      <c r="B1583" s="51" t="s">
        <v>1334</v>
      </c>
      <c r="C1583" s="368">
        <v>2</v>
      </c>
      <c r="D1583" s="31" t="s">
        <v>30</v>
      </c>
      <c r="E1583" s="378">
        <v>907.63</v>
      </c>
      <c r="F1583" s="378">
        <f t="shared" si="44"/>
        <v>1815.26</v>
      </c>
    </row>
    <row r="1584" spans="1:6" x14ac:dyDescent="0.25">
      <c r="A1584" s="379">
        <v>5.14</v>
      </c>
      <c r="B1584" s="51" t="s">
        <v>1335</v>
      </c>
      <c r="C1584" s="368">
        <v>41</v>
      </c>
      <c r="D1584" s="31" t="s">
        <v>30</v>
      </c>
      <c r="E1584" s="378">
        <v>782.62</v>
      </c>
      <c r="F1584" s="378">
        <f t="shared" si="44"/>
        <v>32087.42</v>
      </c>
    </row>
    <row r="1585" spans="1:6" x14ac:dyDescent="0.25">
      <c r="A1585" s="51">
        <v>5.15</v>
      </c>
      <c r="B1585" s="51" t="s">
        <v>1336</v>
      </c>
      <c r="C1585" s="368">
        <v>3</v>
      </c>
      <c r="D1585" s="31" t="s">
        <v>30</v>
      </c>
      <c r="E1585" s="378">
        <v>2489.6999999999998</v>
      </c>
      <c r="F1585" s="378">
        <f t="shared" si="44"/>
        <v>7469.1</v>
      </c>
    </row>
    <row r="1586" spans="1:6" x14ac:dyDescent="0.25">
      <c r="A1586" s="379">
        <v>5.16</v>
      </c>
      <c r="B1586" s="51" t="s">
        <v>1337</v>
      </c>
      <c r="C1586" s="368">
        <v>3</v>
      </c>
      <c r="D1586" s="31" t="s">
        <v>30</v>
      </c>
      <c r="E1586" s="378">
        <v>1691.29</v>
      </c>
      <c r="F1586" s="378">
        <f t="shared" si="44"/>
        <v>5073.87</v>
      </c>
    </row>
    <row r="1587" spans="1:6" x14ac:dyDescent="0.25">
      <c r="A1587" s="51">
        <v>5.17</v>
      </c>
      <c r="B1587" s="51" t="s">
        <v>1338</v>
      </c>
      <c r="C1587" s="368">
        <v>1</v>
      </c>
      <c r="D1587" s="31" t="s">
        <v>30</v>
      </c>
      <c r="E1587" s="378">
        <v>1423.43</v>
      </c>
      <c r="F1587" s="378">
        <f t="shared" si="44"/>
        <v>1423.43</v>
      </c>
    </row>
    <row r="1588" spans="1:6" x14ac:dyDescent="0.25">
      <c r="A1588" s="51">
        <v>5.18</v>
      </c>
      <c r="B1588" s="51" t="s">
        <v>1339</v>
      </c>
      <c r="C1588" s="368">
        <v>5.92</v>
      </c>
      <c r="D1588" s="31" t="s">
        <v>1340</v>
      </c>
      <c r="E1588" s="378">
        <v>325</v>
      </c>
      <c r="F1588" s="378">
        <f t="shared" si="44"/>
        <v>1924</v>
      </c>
    </row>
    <row r="1589" spans="1:6" x14ac:dyDescent="0.25">
      <c r="A1589" s="379">
        <v>5.19</v>
      </c>
      <c r="B1589" s="51" t="s">
        <v>1157</v>
      </c>
      <c r="C1589" s="136">
        <v>6</v>
      </c>
      <c r="D1589" s="31" t="s">
        <v>30</v>
      </c>
      <c r="E1589" s="378">
        <v>650</v>
      </c>
      <c r="F1589" s="33">
        <f t="shared" si="44"/>
        <v>3900</v>
      </c>
    </row>
    <row r="1590" spans="1:6" x14ac:dyDescent="0.25">
      <c r="A1590" s="28"/>
      <c r="B1590" s="51"/>
      <c r="C1590" s="136"/>
      <c r="D1590" s="31"/>
      <c r="E1590" s="33"/>
      <c r="F1590" s="33"/>
    </row>
    <row r="1591" spans="1:6" ht="45" x14ac:dyDescent="0.25">
      <c r="A1591" s="27">
        <v>6</v>
      </c>
      <c r="B1591" s="160" t="s">
        <v>1341</v>
      </c>
      <c r="C1591" s="136"/>
      <c r="D1591" s="28"/>
      <c r="E1591" s="33"/>
      <c r="F1591" s="33"/>
    </row>
    <row r="1592" spans="1:6" x14ac:dyDescent="0.25">
      <c r="A1592" s="28">
        <v>6.1</v>
      </c>
      <c r="B1592" s="51" t="s">
        <v>1342</v>
      </c>
      <c r="C1592" s="136">
        <v>8</v>
      </c>
      <c r="D1592" s="31" t="s">
        <v>30</v>
      </c>
      <c r="E1592" s="33">
        <v>23577.200000000001</v>
      </c>
      <c r="F1592" s="33">
        <f>ROUND(C1592*E1592,2)</f>
        <v>188617.60000000001</v>
      </c>
    </row>
    <row r="1593" spans="1:6" x14ac:dyDescent="0.25">
      <c r="A1593" s="28">
        <v>6.2</v>
      </c>
      <c r="B1593" s="51" t="s">
        <v>1343</v>
      </c>
      <c r="C1593" s="136">
        <v>18</v>
      </c>
      <c r="D1593" s="31" t="s">
        <v>30</v>
      </c>
      <c r="E1593" s="33">
        <v>21907.49</v>
      </c>
      <c r="F1593" s="33">
        <f>ROUND(C1593*E1593,2)</f>
        <v>394334.82</v>
      </c>
    </row>
    <row r="1594" spans="1:6" x14ac:dyDescent="0.25">
      <c r="A1594" s="159">
        <v>6.3</v>
      </c>
      <c r="B1594" s="246" t="s">
        <v>1344</v>
      </c>
      <c r="C1594" s="367">
        <v>25</v>
      </c>
      <c r="D1594" s="90" t="s">
        <v>30</v>
      </c>
      <c r="E1594" s="91">
        <v>7097</v>
      </c>
      <c r="F1594" s="91">
        <f>ROUND(C1594*E1594,2)</f>
        <v>177425</v>
      </c>
    </row>
    <row r="1595" spans="1:6" x14ac:dyDescent="0.25">
      <c r="A1595" s="28"/>
      <c r="B1595" s="51"/>
      <c r="C1595" s="136"/>
      <c r="D1595" s="28"/>
      <c r="E1595" s="33"/>
      <c r="F1595" s="33"/>
    </row>
    <row r="1596" spans="1:6" x14ac:dyDescent="0.25">
      <c r="A1596" s="27">
        <v>7</v>
      </c>
      <c r="B1596" s="27" t="s">
        <v>1345</v>
      </c>
      <c r="C1596" s="136"/>
      <c r="D1596" s="28"/>
      <c r="E1596" s="33"/>
      <c r="F1596" s="33"/>
    </row>
    <row r="1597" spans="1:6" x14ac:dyDescent="0.25">
      <c r="A1597" s="28">
        <v>7.1</v>
      </c>
      <c r="B1597" s="51" t="s">
        <v>1346</v>
      </c>
      <c r="C1597" s="136">
        <v>1600</v>
      </c>
      <c r="D1597" s="31" t="s">
        <v>30</v>
      </c>
      <c r="E1597" s="33">
        <v>5683.63</v>
      </c>
      <c r="F1597" s="33">
        <f>ROUND(C1597*E1597,2)</f>
        <v>9093808</v>
      </c>
    </row>
    <row r="1598" spans="1:6" x14ac:dyDescent="0.25">
      <c r="A1598" s="28">
        <v>7.2</v>
      </c>
      <c r="B1598" s="51" t="s">
        <v>1347</v>
      </c>
      <c r="C1598" s="136">
        <v>173</v>
      </c>
      <c r="D1598" s="31" t="s">
        <v>30</v>
      </c>
      <c r="E1598" s="33">
        <v>3595.78</v>
      </c>
      <c r="F1598" s="33">
        <f>ROUND(C1598*E1598,2)</f>
        <v>622069.93999999994</v>
      </c>
    </row>
    <row r="1599" spans="1:6" x14ac:dyDescent="0.25">
      <c r="A1599" s="28"/>
      <c r="B1599" s="51"/>
      <c r="C1599" s="136"/>
      <c r="D1599" s="28"/>
      <c r="E1599" s="33"/>
      <c r="F1599" s="33"/>
    </row>
    <row r="1600" spans="1:6" x14ac:dyDescent="0.25">
      <c r="A1600" s="27">
        <v>8</v>
      </c>
      <c r="B1600" s="27" t="s">
        <v>1212</v>
      </c>
      <c r="C1600" s="136"/>
      <c r="D1600" s="28"/>
      <c r="E1600" s="33"/>
      <c r="F1600" s="33"/>
    </row>
    <row r="1601" spans="1:6" x14ac:dyDescent="0.25">
      <c r="A1601" s="28">
        <v>8.1</v>
      </c>
      <c r="B1601" s="43" t="s">
        <v>1348</v>
      </c>
      <c r="C1601" s="136">
        <v>2356.42</v>
      </c>
      <c r="D1601" s="31" t="s">
        <v>18</v>
      </c>
      <c r="E1601" s="33">
        <v>41.11</v>
      </c>
      <c r="F1601" s="33">
        <f>ROUND(C1601*E1601,2)</f>
        <v>96872.43</v>
      </c>
    </row>
    <row r="1602" spans="1:6" x14ac:dyDescent="0.25">
      <c r="A1602" s="28">
        <v>8.1999999999999993</v>
      </c>
      <c r="B1602" s="43" t="s">
        <v>1349</v>
      </c>
      <c r="C1602" s="136">
        <v>5255.8</v>
      </c>
      <c r="D1602" s="31" t="s">
        <v>18</v>
      </c>
      <c r="E1602" s="33">
        <v>37.83</v>
      </c>
      <c r="F1602" s="33">
        <f>ROUND(C1602*E1602,2)</f>
        <v>198826.91</v>
      </c>
    </row>
    <row r="1603" spans="1:6" x14ac:dyDescent="0.25">
      <c r="A1603" s="28"/>
      <c r="B1603" s="51"/>
      <c r="C1603" s="136"/>
      <c r="D1603" s="28"/>
      <c r="E1603" s="33"/>
      <c r="F1603" s="33"/>
    </row>
    <row r="1604" spans="1:6" x14ac:dyDescent="0.25">
      <c r="A1604" s="27">
        <v>9</v>
      </c>
      <c r="B1604" s="27" t="s">
        <v>1350</v>
      </c>
      <c r="C1604" s="136"/>
      <c r="D1604" s="28"/>
      <c r="E1604" s="33"/>
      <c r="F1604" s="33"/>
    </row>
    <row r="1605" spans="1:6" x14ac:dyDescent="0.25">
      <c r="A1605" s="28">
        <v>9.1</v>
      </c>
      <c r="B1605" s="51" t="s">
        <v>1303</v>
      </c>
      <c r="C1605" s="347">
        <v>3574.08</v>
      </c>
      <c r="D1605" s="374" t="s">
        <v>18</v>
      </c>
      <c r="E1605" s="33">
        <v>62.34</v>
      </c>
      <c r="F1605" s="33">
        <f t="shared" ref="F1605:F1617" si="45">ROUND(C1605*E1605,2)</f>
        <v>222808.15</v>
      </c>
    </row>
    <row r="1606" spans="1:6" x14ac:dyDescent="0.25">
      <c r="A1606" s="28">
        <v>9.1999999999999993</v>
      </c>
      <c r="B1606" s="51" t="s">
        <v>1351</v>
      </c>
      <c r="C1606" s="347">
        <v>1219.17</v>
      </c>
      <c r="D1606" s="374" t="s">
        <v>55</v>
      </c>
      <c r="E1606" s="33">
        <v>41.83</v>
      </c>
      <c r="F1606" s="33">
        <f t="shared" si="45"/>
        <v>50997.88</v>
      </c>
    </row>
    <row r="1607" spans="1:6" x14ac:dyDescent="0.25">
      <c r="A1607" s="28">
        <v>9.3000000000000007</v>
      </c>
      <c r="B1607" s="51" t="s">
        <v>1305</v>
      </c>
      <c r="C1607" s="347">
        <v>292.60000000000002</v>
      </c>
      <c r="D1607" s="374" t="s">
        <v>21</v>
      </c>
      <c r="E1607" s="33">
        <v>750</v>
      </c>
      <c r="F1607" s="33">
        <f t="shared" si="45"/>
        <v>219450</v>
      </c>
    </row>
    <row r="1608" spans="1:6" ht="28.5" x14ac:dyDescent="0.25">
      <c r="A1608" s="28">
        <v>9.4</v>
      </c>
      <c r="B1608" s="43" t="s">
        <v>1306</v>
      </c>
      <c r="C1608" s="136">
        <v>243.83</v>
      </c>
      <c r="D1608" s="115" t="s">
        <v>21</v>
      </c>
      <c r="E1608" s="33">
        <v>224.1</v>
      </c>
      <c r="F1608" s="33">
        <f t="shared" si="45"/>
        <v>54642.3</v>
      </c>
    </row>
    <row r="1609" spans="1:6" ht="28.5" x14ac:dyDescent="0.25">
      <c r="A1609" s="28">
        <v>9.5</v>
      </c>
      <c r="B1609" s="43" t="s">
        <v>1307</v>
      </c>
      <c r="C1609" s="347">
        <v>86.61</v>
      </c>
      <c r="D1609" s="374" t="s">
        <v>21</v>
      </c>
      <c r="E1609" s="33">
        <v>195.86</v>
      </c>
      <c r="F1609" s="33">
        <f t="shared" si="45"/>
        <v>16963.43</v>
      </c>
    </row>
    <row r="1610" spans="1:6" x14ac:dyDescent="0.25">
      <c r="A1610" s="28">
        <v>9.6</v>
      </c>
      <c r="B1610" s="51" t="s">
        <v>1308</v>
      </c>
      <c r="C1610" s="136">
        <v>1219.17</v>
      </c>
      <c r="D1610" s="115" t="s">
        <v>55</v>
      </c>
      <c r="E1610" s="33">
        <v>141.66999999999999</v>
      </c>
      <c r="F1610" s="33">
        <f t="shared" si="45"/>
        <v>172719.81</v>
      </c>
    </row>
    <row r="1611" spans="1:6" ht="28.5" x14ac:dyDescent="0.25">
      <c r="A1611" s="28">
        <v>9.6999999999999993</v>
      </c>
      <c r="B1611" s="43" t="s">
        <v>1352</v>
      </c>
      <c r="C1611" s="136">
        <v>1523.96</v>
      </c>
      <c r="D1611" s="115" t="s">
        <v>55</v>
      </c>
      <c r="E1611" s="33">
        <v>848.84</v>
      </c>
      <c r="F1611" s="33">
        <f t="shared" si="45"/>
        <v>1293598.21</v>
      </c>
    </row>
    <row r="1612" spans="1:6" x14ac:dyDescent="0.25">
      <c r="A1612" s="28">
        <v>9.8000000000000007</v>
      </c>
      <c r="B1612" s="51" t="s">
        <v>1353</v>
      </c>
      <c r="C1612" s="136">
        <v>5653.89</v>
      </c>
      <c r="D1612" s="115" t="s">
        <v>334</v>
      </c>
      <c r="E1612" s="33">
        <v>23.46</v>
      </c>
      <c r="F1612" s="33">
        <f t="shared" si="45"/>
        <v>132640.26</v>
      </c>
    </row>
    <row r="1613" spans="1:6" x14ac:dyDescent="0.25">
      <c r="A1613" s="28">
        <v>9.9</v>
      </c>
      <c r="B1613" s="51" t="s">
        <v>1354</v>
      </c>
      <c r="C1613" s="136">
        <v>14630.05</v>
      </c>
      <c r="D1613" s="115" t="s">
        <v>334</v>
      </c>
      <c r="E1613" s="33">
        <v>36.369999999999997</v>
      </c>
      <c r="F1613" s="33">
        <f t="shared" si="45"/>
        <v>532094.92000000004</v>
      </c>
    </row>
    <row r="1614" spans="1:6" x14ac:dyDescent="0.25">
      <c r="A1614" s="28"/>
      <c r="B1614" s="51" t="s">
        <v>164</v>
      </c>
      <c r="C1614" s="431"/>
      <c r="D1614" s="471"/>
      <c r="E1614" s="33"/>
      <c r="F1614" s="33"/>
    </row>
    <row r="1615" spans="1:6" ht="28.5" x14ac:dyDescent="0.25">
      <c r="A1615" s="28">
        <v>10</v>
      </c>
      <c r="B1615" s="43" t="s">
        <v>1355</v>
      </c>
      <c r="C1615" s="136">
        <v>7612.22</v>
      </c>
      <c r="D1615" s="471" t="s">
        <v>18</v>
      </c>
      <c r="E1615" s="33">
        <v>36.369999999999997</v>
      </c>
      <c r="F1615" s="33">
        <f t="shared" si="45"/>
        <v>276856.44</v>
      </c>
    </row>
    <row r="1616" spans="1:6" x14ac:dyDescent="0.25">
      <c r="A1616" s="28">
        <v>11</v>
      </c>
      <c r="B1616" s="43" t="s">
        <v>1356</v>
      </c>
      <c r="C1616" s="136">
        <v>7612.22</v>
      </c>
      <c r="D1616" s="471" t="s">
        <v>18</v>
      </c>
      <c r="E1616" s="33">
        <v>46.09</v>
      </c>
      <c r="F1616" s="33">
        <f t="shared" si="45"/>
        <v>350847.22</v>
      </c>
    </row>
    <row r="1617" spans="1:6" x14ac:dyDescent="0.25">
      <c r="A1617" s="28">
        <v>12</v>
      </c>
      <c r="B1617" s="51" t="s">
        <v>185</v>
      </c>
      <c r="C1617" s="136">
        <v>7612.22</v>
      </c>
      <c r="D1617" s="471" t="s">
        <v>18</v>
      </c>
      <c r="E1617" s="33">
        <v>52.97</v>
      </c>
      <c r="F1617" s="33">
        <f t="shared" si="45"/>
        <v>403219.29</v>
      </c>
    </row>
    <row r="1618" spans="1:6" x14ac:dyDescent="0.25">
      <c r="A1618" s="28"/>
      <c r="B1618" s="51"/>
      <c r="C1618" s="136"/>
      <c r="D1618" s="28"/>
      <c r="E1618" s="33"/>
      <c r="F1618" s="33"/>
    </row>
    <row r="1619" spans="1:6" x14ac:dyDescent="0.25">
      <c r="A1619" s="380"/>
      <c r="B1619" s="381" t="str">
        <f>"SUB-TOTAL "&amp;A1552</f>
        <v>SUB-TOTAL D</v>
      </c>
      <c r="C1619" s="382"/>
      <c r="D1619" s="380"/>
      <c r="E1619" s="383"/>
      <c r="F1619" s="281">
        <f>ROUND(SUM(F1554:F1617),2)</f>
        <v>21864314.5</v>
      </c>
    </row>
    <row r="1620" spans="1:6" x14ac:dyDescent="0.25">
      <c r="A1620" s="28"/>
      <c r="B1620" s="26"/>
      <c r="C1620" s="136"/>
      <c r="D1620" s="28"/>
      <c r="E1620" s="33"/>
      <c r="F1620" s="102"/>
    </row>
    <row r="1621" spans="1:6" x14ac:dyDescent="0.25">
      <c r="A1621" s="183" t="s">
        <v>1357</v>
      </c>
      <c r="B1621" s="27" t="s">
        <v>1358</v>
      </c>
      <c r="C1621" s="257"/>
      <c r="D1621" s="221"/>
      <c r="E1621" s="20"/>
      <c r="F1621" s="20"/>
    </row>
    <row r="1622" spans="1:6" ht="57" x14ac:dyDescent="0.25">
      <c r="A1622" s="244">
        <v>1</v>
      </c>
      <c r="B1622" s="212" t="s">
        <v>1359</v>
      </c>
      <c r="C1622" s="185">
        <v>6</v>
      </c>
      <c r="D1622" s="19" t="s">
        <v>30</v>
      </c>
      <c r="E1622" s="20">
        <v>119006.34</v>
      </c>
      <c r="F1622" s="20">
        <f>IF(C1622&gt;0,(ROUND((E1622*C1622),2))," ")</f>
        <v>714038.04</v>
      </c>
    </row>
    <row r="1623" spans="1:6" ht="42.75" x14ac:dyDescent="0.25">
      <c r="A1623" s="244">
        <v>2</v>
      </c>
      <c r="B1623" s="212" t="s">
        <v>1360</v>
      </c>
      <c r="C1623" s="185">
        <v>1200</v>
      </c>
      <c r="D1623" s="19" t="s">
        <v>55</v>
      </c>
      <c r="E1623" s="20">
        <v>848.84</v>
      </c>
      <c r="F1623" s="20">
        <f>IF(C1623&gt;0,(ROUND((E1623*C1623),2))," ")</f>
        <v>1018608</v>
      </c>
    </row>
    <row r="1624" spans="1:6" x14ac:dyDescent="0.25">
      <c r="A1624" s="244">
        <v>3</v>
      </c>
      <c r="B1624" s="212" t="s">
        <v>1361</v>
      </c>
      <c r="C1624" s="185">
        <v>6240</v>
      </c>
      <c r="D1624" s="19" t="s">
        <v>334</v>
      </c>
      <c r="E1624" s="20">
        <v>23.14</v>
      </c>
      <c r="F1624" s="20">
        <f>IF(C1624&gt;0,(ROUND((E1624*C1624),2))," ")</f>
        <v>144393.60000000001</v>
      </c>
    </row>
    <row r="1625" spans="1:6" ht="28.5" x14ac:dyDescent="0.25">
      <c r="A1625" s="244">
        <v>4</v>
      </c>
      <c r="B1625" s="313" t="s">
        <v>1362</v>
      </c>
      <c r="C1625" s="188">
        <v>18</v>
      </c>
      <c r="D1625" s="19" t="s">
        <v>1363</v>
      </c>
      <c r="E1625" s="20">
        <v>136111.84</v>
      </c>
      <c r="F1625" s="20">
        <f>IF(C1625&gt;0,(ROUND((E1625*C1625),2))," ")</f>
        <v>2450013.12</v>
      </c>
    </row>
    <row r="1626" spans="1:6" ht="42.75" x14ac:dyDescent="0.25">
      <c r="A1626" s="37">
        <v>5</v>
      </c>
      <c r="B1626" s="313" t="s">
        <v>1364</v>
      </c>
      <c r="C1626" s="82">
        <v>1</v>
      </c>
      <c r="D1626" s="23" t="s">
        <v>503</v>
      </c>
      <c r="E1626" s="20">
        <v>250000</v>
      </c>
      <c r="F1626" s="33">
        <f>+ROUND((E1626*C1626),2)</f>
        <v>250000</v>
      </c>
    </row>
    <row r="1627" spans="1:6" x14ac:dyDescent="0.25">
      <c r="A1627" s="37">
        <v>6</v>
      </c>
      <c r="B1627" s="313" t="s">
        <v>1365</v>
      </c>
      <c r="C1627" s="384">
        <f>+C1625</f>
        <v>18</v>
      </c>
      <c r="D1627" s="19" t="s">
        <v>1363</v>
      </c>
      <c r="E1627" s="20">
        <v>70714.679999999993</v>
      </c>
      <c r="F1627" s="33">
        <f>+ROUND((E1627*C1627),2)</f>
        <v>1272864.24</v>
      </c>
    </row>
    <row r="1628" spans="1:6" x14ac:dyDescent="0.25">
      <c r="A1628" s="273"/>
      <c r="B1628" s="273" t="s">
        <v>1366</v>
      </c>
      <c r="C1628" s="274"/>
      <c r="D1628" s="274"/>
      <c r="E1628" s="275"/>
      <c r="F1628" s="275">
        <f>SUM(F1622:F1627)</f>
        <v>5849917</v>
      </c>
    </row>
    <row r="1629" spans="1:6" x14ac:dyDescent="0.25">
      <c r="A1629" s="385"/>
      <c r="B1629" s="386" t="s">
        <v>1367</v>
      </c>
      <c r="C1629" s="387"/>
      <c r="D1629" s="388"/>
      <c r="E1629" s="389"/>
      <c r="F1629" s="445">
        <f>+F1628+F1619+F1550+F1310+F363</f>
        <v>158788493.68149999</v>
      </c>
    </row>
    <row r="1630" spans="1:6" x14ac:dyDescent="0.25">
      <c r="A1630" s="390"/>
      <c r="B1630" s="181" t="s">
        <v>1367</v>
      </c>
      <c r="C1630" s="391"/>
      <c r="D1630" s="392"/>
      <c r="E1630" s="393"/>
      <c r="F1630" s="448">
        <f>+F1629</f>
        <v>158788493.68149999</v>
      </c>
    </row>
    <row r="1631" spans="1:6" x14ac:dyDescent="0.25">
      <c r="A1631" s="315"/>
      <c r="B1631" s="186"/>
      <c r="C1631" s="185"/>
      <c r="D1631" s="394"/>
      <c r="E1631" s="188"/>
      <c r="F1631" s="20" t="str">
        <f>IF(C1631&gt;0,(ROUND((E1631*C1631),2))," ")</f>
        <v xml:space="preserve"> </v>
      </c>
    </row>
    <row r="1632" spans="1:6" x14ac:dyDescent="0.25">
      <c r="A1632" s="268"/>
      <c r="B1632" s="218" t="s">
        <v>1368</v>
      </c>
      <c r="C1632" s="27"/>
      <c r="D1632" s="134"/>
      <c r="E1632" s="102"/>
      <c r="F1632" s="102"/>
    </row>
    <row r="1633" spans="1:6" x14ac:dyDescent="0.25">
      <c r="A1633" s="315"/>
      <c r="B1633" s="395" t="s">
        <v>1369</v>
      </c>
      <c r="C1633" s="396">
        <v>0.1</v>
      </c>
      <c r="D1633" s="394"/>
      <c r="E1633" s="397"/>
      <c r="F1633" s="20">
        <f t="shared" ref="F1633:F1638" si="46">+C1633*$F$1629</f>
        <v>15878849.36815</v>
      </c>
    </row>
    <row r="1634" spans="1:6" x14ac:dyDescent="0.25">
      <c r="A1634" s="315"/>
      <c r="B1634" s="395" t="s">
        <v>1370</v>
      </c>
      <c r="C1634" s="396">
        <v>0.05</v>
      </c>
      <c r="D1634" s="394"/>
      <c r="E1634" s="397"/>
      <c r="F1634" s="20">
        <f t="shared" si="46"/>
        <v>7939424.6840749998</v>
      </c>
    </row>
    <row r="1635" spans="1:6" x14ac:dyDescent="0.25">
      <c r="A1635" s="315"/>
      <c r="B1635" s="395" t="s">
        <v>1371</v>
      </c>
      <c r="C1635" s="396">
        <v>0.03</v>
      </c>
      <c r="D1635" s="394"/>
      <c r="E1635" s="397"/>
      <c r="F1635" s="20">
        <f t="shared" si="46"/>
        <v>4763654.8104449995</v>
      </c>
    </row>
    <row r="1636" spans="1:6" x14ac:dyDescent="0.25">
      <c r="A1636" s="315"/>
      <c r="B1636" s="395" t="s">
        <v>1372</v>
      </c>
      <c r="C1636" s="396">
        <v>0.04</v>
      </c>
      <c r="D1636" s="394"/>
      <c r="E1636" s="397"/>
      <c r="F1636" s="20">
        <f t="shared" si="46"/>
        <v>6351539.7472599996</v>
      </c>
    </row>
    <row r="1637" spans="1:6" x14ac:dyDescent="0.25">
      <c r="A1637" s="315"/>
      <c r="B1637" s="395" t="s">
        <v>1373</v>
      </c>
      <c r="C1637" s="396">
        <v>0.03</v>
      </c>
      <c r="D1637" s="394"/>
      <c r="E1637" s="397"/>
      <c r="F1637" s="20">
        <f t="shared" si="46"/>
        <v>4763654.8104449995</v>
      </c>
    </row>
    <row r="1638" spans="1:6" x14ac:dyDescent="0.25">
      <c r="A1638" s="315"/>
      <c r="B1638" s="395" t="s">
        <v>1374</v>
      </c>
      <c r="C1638" s="396">
        <v>0.01</v>
      </c>
      <c r="D1638" s="394"/>
      <c r="E1638" s="397"/>
      <c r="F1638" s="20">
        <f t="shared" si="46"/>
        <v>1587884.9368149999</v>
      </c>
    </row>
    <row r="1639" spans="1:6" x14ac:dyDescent="0.25">
      <c r="A1639" s="315"/>
      <c r="B1639" s="395" t="s">
        <v>1375</v>
      </c>
      <c r="C1639" s="396">
        <v>0.18</v>
      </c>
      <c r="D1639" s="394"/>
      <c r="E1639" s="397"/>
      <c r="F1639" s="20">
        <f>+C1639*$F$1633</f>
        <v>2858192.8862669999</v>
      </c>
    </row>
    <row r="1640" spans="1:6" x14ac:dyDescent="0.25">
      <c r="A1640" s="16"/>
      <c r="B1640" s="395" t="s">
        <v>1376</v>
      </c>
      <c r="C1640" s="396">
        <v>0.1</v>
      </c>
      <c r="D1640" s="394"/>
      <c r="E1640" s="397"/>
      <c r="F1640" s="20">
        <f>+C1640*$F$1629</f>
        <v>15878849.36815</v>
      </c>
    </row>
    <row r="1641" spans="1:6" x14ac:dyDescent="0.25">
      <c r="A1641" s="16"/>
      <c r="B1641" s="395" t="s">
        <v>1377</v>
      </c>
      <c r="C1641" s="396">
        <v>0.05</v>
      </c>
      <c r="D1641" s="394"/>
      <c r="E1641" s="397"/>
      <c r="F1641" s="20">
        <f>+C1641*$F$1629</f>
        <v>7939424.6840749998</v>
      </c>
    </row>
    <row r="1642" spans="1:6" x14ac:dyDescent="0.25">
      <c r="A1642" s="16"/>
      <c r="B1642" s="395" t="s">
        <v>1378</v>
      </c>
      <c r="C1642" s="396">
        <v>1.4999999999999999E-2</v>
      </c>
      <c r="D1642" s="394"/>
      <c r="E1642" s="397"/>
      <c r="F1642" s="20">
        <f>+C1642*$F$1629</f>
        <v>2381827.4052224997</v>
      </c>
    </row>
    <row r="1643" spans="1:6" x14ac:dyDescent="0.25">
      <c r="A1643" s="16"/>
      <c r="B1643" s="395" t="s">
        <v>1379</v>
      </c>
      <c r="C1643" s="396">
        <v>1E-3</v>
      </c>
      <c r="D1643" s="394"/>
      <c r="E1643" s="397"/>
      <c r="F1643" s="20">
        <f>+C1643*$F$1629</f>
        <v>158788.4936815</v>
      </c>
    </row>
    <row r="1644" spans="1:6" x14ac:dyDescent="0.25">
      <c r="A1644" s="16"/>
      <c r="B1644" s="395" t="s">
        <v>1380</v>
      </c>
      <c r="C1644" s="396">
        <v>0.05</v>
      </c>
      <c r="D1644" s="394"/>
      <c r="E1644" s="397"/>
      <c r="F1644" s="20">
        <f>+C1644*$F$1629</f>
        <v>7939424.6840749998</v>
      </c>
    </row>
    <row r="1645" spans="1:6" x14ac:dyDescent="0.25">
      <c r="A1645" s="398"/>
      <c r="B1645" s="399" t="s">
        <v>1381</v>
      </c>
      <c r="C1645" s="400">
        <v>1</v>
      </c>
      <c r="D1645" s="401" t="s">
        <v>503</v>
      </c>
      <c r="E1645" s="402">
        <v>90000</v>
      </c>
      <c r="F1645" s="472">
        <f>E1645*C1645</f>
        <v>90000</v>
      </c>
    </row>
    <row r="1646" spans="1:6" x14ac:dyDescent="0.25">
      <c r="A1646" s="315"/>
      <c r="B1646" s="395" t="s">
        <v>1382</v>
      </c>
      <c r="C1646" s="185">
        <v>1</v>
      </c>
      <c r="D1646" s="394" t="s">
        <v>503</v>
      </c>
      <c r="E1646" s="20">
        <v>40000</v>
      </c>
      <c r="F1646" s="20">
        <f>+E1646*C1646</f>
        <v>40000</v>
      </c>
    </row>
    <row r="1647" spans="1:6" x14ac:dyDescent="0.25">
      <c r="A1647" s="315"/>
      <c r="B1647" s="395" t="s">
        <v>1383</v>
      </c>
      <c r="C1647" s="185">
        <v>1</v>
      </c>
      <c r="D1647" s="394" t="s">
        <v>503</v>
      </c>
      <c r="E1647" s="20">
        <v>70000</v>
      </c>
      <c r="F1647" s="20">
        <f>+E1647*C1647</f>
        <v>70000</v>
      </c>
    </row>
    <row r="1648" spans="1:6" x14ac:dyDescent="0.25">
      <c r="A1648" s="315"/>
      <c r="B1648" s="395" t="s">
        <v>1384</v>
      </c>
      <c r="C1648" s="185">
        <v>1</v>
      </c>
      <c r="D1648" s="19" t="s">
        <v>30</v>
      </c>
      <c r="E1648" s="20">
        <v>20000</v>
      </c>
      <c r="F1648" s="20">
        <f>E1648*C1648</f>
        <v>20000</v>
      </c>
    </row>
    <row r="1649" spans="1:6" x14ac:dyDescent="0.25">
      <c r="A1649" s="315"/>
      <c r="B1649" s="395" t="s">
        <v>1385</v>
      </c>
      <c r="C1649" s="185">
        <v>1</v>
      </c>
      <c r="D1649" s="19" t="s">
        <v>30</v>
      </c>
      <c r="E1649" s="20">
        <v>50000</v>
      </c>
      <c r="F1649" s="20">
        <f>E1649*C1649</f>
        <v>50000</v>
      </c>
    </row>
    <row r="1650" spans="1:6" x14ac:dyDescent="0.25">
      <c r="A1650" s="16"/>
      <c r="B1650" s="403" t="s">
        <v>1386</v>
      </c>
      <c r="C1650" s="96"/>
      <c r="D1650" s="404"/>
      <c r="E1650" s="397"/>
      <c r="F1650" s="222">
        <f>SUBTOTAL(9,F1632:F1649)</f>
        <v>78711515.878661007</v>
      </c>
    </row>
    <row r="1651" spans="1:6" ht="15.75" thickBot="1" x14ac:dyDescent="0.3">
      <c r="A1651" s="405"/>
      <c r="B1651" s="406" t="s">
        <v>1387</v>
      </c>
      <c r="C1651" s="407"/>
      <c r="D1651" s="408"/>
      <c r="E1651" s="409"/>
      <c r="F1651" s="473">
        <f>+F1650+F1629</f>
        <v>237500009.56016099</v>
      </c>
    </row>
    <row r="1652" spans="1:6" x14ac:dyDescent="0.25">
      <c r="A1652" s="92"/>
      <c r="B1652" s="218"/>
      <c r="C1652" s="28"/>
      <c r="D1652" s="31"/>
      <c r="E1652" s="362"/>
      <c r="F1652" s="102"/>
    </row>
    <row r="1653" spans="1:6" x14ac:dyDescent="0.25">
      <c r="A1653" s="410"/>
      <c r="B1653" s="411" t="s">
        <v>1388</v>
      </c>
      <c r="C1653" s="412"/>
      <c r="D1653" s="413"/>
      <c r="E1653" s="414"/>
      <c r="F1653" s="474">
        <f>+F1651</f>
        <v>237500009.56016099</v>
      </c>
    </row>
    <row r="1654" spans="1:6" x14ac:dyDescent="0.25">
      <c r="A1654" s="1"/>
      <c r="B1654" s="2"/>
      <c r="E1654" s="5"/>
      <c r="F1654" s="5"/>
    </row>
    <row r="1655" spans="1:6" x14ac:dyDescent="0.25">
      <c r="A1655" s="1"/>
      <c r="B1655" s="2"/>
      <c r="E1655" s="5"/>
      <c r="F1655" s="5"/>
    </row>
  </sheetData>
  <mergeCells count="1">
    <mergeCell ref="B3:E3"/>
  </mergeCells>
  <conditionalFormatting sqref="F1">
    <cfRule type="cellIs" dxfId="2" priority="3" operator="lessThan">
      <formula>0</formula>
    </cfRule>
  </conditionalFormatting>
  <conditionalFormatting sqref="E1">
    <cfRule type="cellIs" dxfId="1" priority="1" operator="greaterThan">
      <formula>0</formula>
    </cfRule>
    <cfRule type="cellIs" dxfId="0" priority="2" operator="less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Silverio | RAAS GROUP</dc:creator>
  <cp:lastModifiedBy>Francisco Alberto Holguin Veras Santos</cp:lastModifiedBy>
  <dcterms:created xsi:type="dcterms:W3CDTF">2022-11-04T18:54:22Z</dcterms:created>
  <dcterms:modified xsi:type="dcterms:W3CDTF">2022-11-04T19:09:35Z</dcterms:modified>
</cp:coreProperties>
</file>