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apagobdo.sharepoint.com/sites/DSFOPROYECTOSPERAVIA/Documentos compartidos/190097.- PJ MACRO RED BANI - RED EL FUNDO/2.- CONTROL DE CONTRATO/2.08.- ADENDAS/"/>
    </mc:Choice>
  </mc:AlternateContent>
  <xr:revisionPtr revIDLastSave="11" documentId="11_16655F006A802E84701B4B30096C682207E42131" xr6:coauthVersionLast="47" xr6:coauthVersionMax="47" xr10:uidLastSave="{2D363B7F-59CD-4F34-9DF0-2A3583BCB06C}"/>
  <bookViews>
    <workbookView xWindow="-108" yWindow="-108" windowWidth="23256" windowHeight="12456" xr2:uid="{00000000-000D-0000-FFFF-FFFF00000000}"/>
  </bookViews>
  <sheets>
    <sheet name="ACT. PRES. BAS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#N/A</definedName>
    <definedName name="\a">#REF!</definedName>
    <definedName name="\b" localSheetId="0">'ACT. PRES. BASE '!#REF!</definedName>
    <definedName name="\b">#REF!</definedName>
    <definedName name="\c">#N/A</definedName>
    <definedName name="\d">#N/A</definedName>
    <definedName name="\f" localSheetId="0">'ACT. PRES. BASE '!#REF!</definedName>
    <definedName name="\f">#REF!</definedName>
    <definedName name="\i" localSheetId="0">'ACT. PRES. BASE '!#REF!</definedName>
    <definedName name="\i">#REF!</definedName>
    <definedName name="\m" localSheetId="0">'ACT. PRES. BASE '!#REF!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'[3]M.O.'!#REF!</definedName>
    <definedName name="AA">'[3]M.O.'!#REF!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'[6]M.O.'!$C$12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'[6]M.O.'!#REF!</definedName>
    <definedName name="analiis">'[6]M.O.'!#REF!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'ACT. PRES. BASE '!$A$1:$F$2210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'[7]M.O.'!#REF!</definedName>
    <definedName name="as">'[7]M.O.'!#REF!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[5]INS!#REF!</definedName>
    <definedName name="AYCARP">[5]INS!#REF!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'[6]M.O.'!$C$9</definedName>
    <definedName name="BRIGADATOPOGRAFICA_6" localSheetId="0">#REF!</definedName>
    <definedName name="BRIGADATOPOGRAFICA_6">#REF!</definedName>
    <definedName name="BVNBVNBV" localSheetId="0">'[10]M.O.'!#REF!</definedName>
    <definedName name="BVNBVNBV">'[10]M.O.'!#REF!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[11]precios!#REF!</definedName>
    <definedName name="caballeteasbecto">[11]precios!#REF!</definedName>
    <definedName name="caballeteasbecto_8" localSheetId="0">#REF!</definedName>
    <definedName name="caballeteasbecto_8">#REF!</definedName>
    <definedName name="caballeteasbeto" localSheetId="0">[11]precios!#REF!</definedName>
    <definedName name="caballeteasbeto">[11]precios!#REF!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'[6]M.O.'!#REF!</definedName>
    <definedName name="CARACOL">'[6]M.O.'!#REF!</definedName>
    <definedName name="CARANTEPECHO" localSheetId="0">'[6]M.O.'!#REF!</definedName>
    <definedName name="CARANTEPECHO">'[6]M.O.'!#REF!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'[6]M.O.'!#REF!</definedName>
    <definedName name="CARCOL30">'[6]M.O.'!#REF!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'[6]M.O.'!#REF!</definedName>
    <definedName name="CARCOL50">'[6]M.O.'!#REF!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'[6]M.O.'!#REF!</definedName>
    <definedName name="CARCOL51">'[6]M.O.'!#REF!</definedName>
    <definedName name="CARCOLAMARRE" localSheetId="0">'[6]M.O.'!#REF!</definedName>
    <definedName name="CARCOLAMARRE">'[6]M.O.'!#REF!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'[6]M.O.'!#REF!</definedName>
    <definedName name="CARLOSAPLA">'[6]M.O.'!#REF!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'[6]M.O.'!#REF!</definedName>
    <definedName name="CARLOSAVARIASAGUAS">'[6]M.O.'!#REF!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'[6]M.O.'!#REF!</definedName>
    <definedName name="CARMURO">'[6]M.O.'!#REF!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[5]INS!#REF!</definedName>
    <definedName name="CARP1">[5]INS!#REF!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[5]INS!#REF!</definedName>
    <definedName name="CARP2">[5]INS!#REF!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'[6]M.O.'!#REF!</definedName>
    <definedName name="CARPDINTEL">'[6]M.O.'!#REF!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'[6]M.O.'!#REF!</definedName>
    <definedName name="CARPVIGA2040">'[6]M.O.'!#REF!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'[6]M.O.'!#REF!</definedName>
    <definedName name="CARPVIGA3050">'[6]M.O.'!#REF!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'[6]M.O.'!#REF!</definedName>
    <definedName name="CARPVIGA3060">'[6]M.O.'!#REF!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'[6]M.O.'!#REF!</definedName>
    <definedName name="CARPVIGA4080">'[6]M.O.'!#REF!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'[6]M.O.'!#REF!</definedName>
    <definedName name="CARRAMPA">'[6]M.O.'!#REF!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'[6]M.O.'!#REF!</definedName>
    <definedName name="CASABE">'[6]M.O.'!#REF!</definedName>
    <definedName name="CASABE_8" localSheetId="0">#REF!</definedName>
    <definedName name="CASABE_8">#REF!</definedName>
    <definedName name="CASBESTO" localSheetId="0">'[6]M.O.'!#REF!</definedName>
    <definedName name="CASBESTO">'[6]M.O.'!#REF!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[5]INS!#REF!</definedName>
    <definedName name="CBLOCK10">[5]INS!#REF!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'[12]LISTADO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[13]INS!$D$767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[14]INSU!$D$284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[14]INSU!$D$298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[5]INS!#REF!</definedName>
    <definedName name="COPIA">[5]INS!#REF!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'[6]M.O.'!#REF!</definedName>
    <definedName name="CZINC">'[6]M.O.'!#REF!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erop" localSheetId="0">'[7]M.O.'!#REF!</definedName>
    <definedName name="derop">'[7]M.O.'!#REF!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[5]INS!$D$561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'[3]M.O.'!#REF!</definedName>
    <definedName name="H">'[3]M.O.'!#REF!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'[13]HORM.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'[6]M.O.'!#REF!</definedName>
    <definedName name="ilma">'[6]M.O.'!#REF!</definedName>
    <definedName name="impresion_2" localSheetId="0">[16]Directos!#REF!</definedName>
    <definedName name="impresion_2">[16]Directos!#REF!</definedName>
    <definedName name="Imprimir_área_IM" localSheetId="0">'ACT. PRES. BASE '!$A$2171:$F$2189</definedName>
    <definedName name="Imprimir_área_IM">#REF!</definedName>
    <definedName name="Imprimir_área_IM_6" localSheetId="0">#REF!</definedName>
    <definedName name="Imprimir_área_IM_6">#REF!</definedName>
    <definedName name="Imprimir_títulos_IM" localSheetId="0">'ACT. PRES. BASE '!$13:$13</definedName>
    <definedName name="ingeniera">'[7]M.O.'!$C$10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[14]INSU!$D$231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[14]INSU!$D$234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'[6]M.O.'!#REF!</definedName>
    <definedName name="k">'[6]M.O.'!#REF!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>'[6]M.O.'!$C$10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[5]INS!#REF!</definedName>
    <definedName name="MAESTROCARP">[5]INS!#REF!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[5]INS!#REF!</definedName>
    <definedName name="MOPISOCERAMICA">[5]INS!#REF!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[13]SALARIOS!$C$10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[5]INS!#REF!</definedName>
    <definedName name="PEONCARP">[5]INS!#REF!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[13]INS!$D$770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[5]INS!$D$563</definedName>
    <definedName name="PLIGADORA2_6" localSheetId="0">#REF!</definedName>
    <definedName name="PLIGADORA2_6">#REF!</definedName>
    <definedName name="PLOMERO" localSheetId="0">[5]INS!#REF!</definedName>
    <definedName name="PLOMERO">[5]INS!#REF!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[5]INS!#REF!</definedName>
    <definedName name="PLOMEROAYUDANTE">[5]INS!#REF!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[5]INS!#REF!</definedName>
    <definedName name="PLOMEROOFICIAL">[5]INS!#REF!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[11]precios!#REF!</definedName>
    <definedName name="pmadera2162">[11]precios!#REF!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[5]INS!$D$568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'[3]M.O.'!#REF!</definedName>
    <definedName name="QQQ">'[3]M.O.'!#REF!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[22]INSU!$D$133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[23]COF!$G$733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'[6]M.O.'!$C$12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'ACT. PRES. BASE '!$1:$12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[14]INSU!$D$242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[14]INSU!$D$244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38" i="1" l="1"/>
  <c r="H2123" i="1"/>
  <c r="H1905" i="1"/>
  <c r="H1694" i="1"/>
  <c r="H1386" i="1"/>
  <c r="H1342" i="1"/>
  <c r="H1303" i="1"/>
  <c r="H1238" i="1"/>
  <c r="H923" i="1"/>
  <c r="H2191" i="1"/>
  <c r="H2193" i="1" s="1"/>
  <c r="G2169" i="1"/>
  <c r="G2168" i="1"/>
  <c r="H2168" i="1" s="1"/>
  <c r="F2168" i="1"/>
  <c r="G2167" i="1"/>
  <c r="H2167" i="1" s="1"/>
  <c r="F2167" i="1"/>
  <c r="G2166" i="1"/>
  <c r="H2166" i="1" s="1"/>
  <c r="G2165" i="1"/>
  <c r="H2165" i="1" s="1"/>
  <c r="G2164" i="1"/>
  <c r="H2164" i="1" s="1"/>
  <c r="F2164" i="1"/>
  <c r="G2163" i="1"/>
  <c r="H2163" i="1" s="1"/>
  <c r="G2162" i="1"/>
  <c r="H2162" i="1" s="1"/>
  <c r="G2161" i="1"/>
  <c r="H2161" i="1" s="1"/>
  <c r="F2161" i="1"/>
  <c r="G2160" i="1"/>
  <c r="F2160" i="1"/>
  <c r="G2159" i="1"/>
  <c r="H2159" i="1" s="1"/>
  <c r="G2158" i="1"/>
  <c r="H2158" i="1" s="1"/>
  <c r="G2157" i="1"/>
  <c r="F2157" i="1"/>
  <c r="H2156" i="1"/>
  <c r="J2156" i="1" s="1"/>
  <c r="G2156" i="1"/>
  <c r="F2156" i="1"/>
  <c r="G2155" i="1"/>
  <c r="H2155" i="1" s="1"/>
  <c r="G2154" i="1"/>
  <c r="H2154" i="1" s="1"/>
  <c r="G2153" i="1"/>
  <c r="F2153" i="1"/>
  <c r="H2153" i="1" s="1"/>
  <c r="G2152" i="1"/>
  <c r="F2152" i="1"/>
  <c r="G2151" i="1"/>
  <c r="H2151" i="1" s="1"/>
  <c r="G2150" i="1"/>
  <c r="H2150" i="1" s="1"/>
  <c r="G2149" i="1"/>
  <c r="H2149" i="1" s="1"/>
  <c r="F2149" i="1"/>
  <c r="G2148" i="1"/>
  <c r="H2148" i="1" s="1"/>
  <c r="F2148" i="1"/>
  <c r="G2147" i="1"/>
  <c r="H2147" i="1" s="1"/>
  <c r="H2146" i="1"/>
  <c r="G2146" i="1"/>
  <c r="H2145" i="1"/>
  <c r="G2145" i="1"/>
  <c r="H2144" i="1"/>
  <c r="G2144" i="1"/>
  <c r="F2144" i="1"/>
  <c r="G2143" i="1"/>
  <c r="F2143" i="1"/>
  <c r="G2142" i="1"/>
  <c r="H2142" i="1" s="1"/>
  <c r="G2141" i="1"/>
  <c r="H2141" i="1" s="1"/>
  <c r="H2140" i="1"/>
  <c r="G2140" i="1"/>
  <c r="G2139" i="1"/>
  <c r="H2139" i="1" s="1"/>
  <c r="G2138" i="1"/>
  <c r="F2138" i="1"/>
  <c r="G2137" i="1"/>
  <c r="F2137" i="1"/>
  <c r="G2136" i="1"/>
  <c r="H2136" i="1" s="1"/>
  <c r="G2135" i="1"/>
  <c r="H2135" i="1" s="1"/>
  <c r="K2134" i="1"/>
  <c r="L2134" i="1" s="1"/>
  <c r="G2134" i="1"/>
  <c r="F2134" i="1"/>
  <c r="I2133" i="1"/>
  <c r="K2133" i="1" s="1"/>
  <c r="G2133" i="1"/>
  <c r="H2133" i="1" s="1"/>
  <c r="F2133" i="1"/>
  <c r="H2132" i="1"/>
  <c r="G2132" i="1"/>
  <c r="G2131" i="1"/>
  <c r="H2131" i="1" s="1"/>
  <c r="G2130" i="1"/>
  <c r="F2130" i="1"/>
  <c r="H2130" i="1" s="1"/>
  <c r="G2129" i="1"/>
  <c r="F2129" i="1"/>
  <c r="F2169" i="1" s="1"/>
  <c r="G2128" i="1"/>
  <c r="H2128" i="1" s="1"/>
  <c r="G2127" i="1"/>
  <c r="H2127" i="1" s="1"/>
  <c r="G2126" i="1"/>
  <c r="H2126" i="1" s="1"/>
  <c r="H2125" i="1"/>
  <c r="G2125" i="1"/>
  <c r="G2124" i="1"/>
  <c r="G2123" i="1"/>
  <c r="F2123" i="1"/>
  <c r="H2122" i="1"/>
  <c r="G2122" i="1"/>
  <c r="F2122" i="1"/>
  <c r="G2121" i="1"/>
  <c r="H2121" i="1" s="1"/>
  <c r="F2121" i="1"/>
  <c r="H2120" i="1"/>
  <c r="G2120" i="1"/>
  <c r="F2120" i="1"/>
  <c r="G2119" i="1"/>
  <c r="H2119" i="1" s="1"/>
  <c r="F2119" i="1"/>
  <c r="H2118" i="1"/>
  <c r="G2118" i="1"/>
  <c r="F2118" i="1"/>
  <c r="G2117" i="1"/>
  <c r="H2117" i="1" s="1"/>
  <c r="F2117" i="1"/>
  <c r="H2116" i="1"/>
  <c r="G2116" i="1"/>
  <c r="F2116" i="1"/>
  <c r="G2115" i="1"/>
  <c r="H2115" i="1" s="1"/>
  <c r="F2115" i="1"/>
  <c r="H2114" i="1"/>
  <c r="G2114" i="1"/>
  <c r="H2113" i="1"/>
  <c r="G2113" i="1"/>
  <c r="G2112" i="1"/>
  <c r="F2112" i="1"/>
  <c r="G2111" i="1"/>
  <c r="H2111" i="1" s="1"/>
  <c r="F2111" i="1"/>
  <c r="G2110" i="1"/>
  <c r="F2110" i="1"/>
  <c r="G2109" i="1"/>
  <c r="F2109" i="1"/>
  <c r="G2108" i="1"/>
  <c r="F2108" i="1"/>
  <c r="G2107" i="1"/>
  <c r="H2107" i="1" s="1"/>
  <c r="F2107" i="1"/>
  <c r="G2106" i="1"/>
  <c r="F2106" i="1"/>
  <c r="G2105" i="1"/>
  <c r="H2105" i="1" s="1"/>
  <c r="F2105" i="1"/>
  <c r="G2104" i="1"/>
  <c r="F2104" i="1"/>
  <c r="G2103" i="1"/>
  <c r="H2103" i="1" s="1"/>
  <c r="G2102" i="1"/>
  <c r="H2102" i="1" s="1"/>
  <c r="G2101" i="1"/>
  <c r="F2101" i="1"/>
  <c r="G2100" i="1"/>
  <c r="H2100" i="1" s="1"/>
  <c r="F2100" i="1"/>
  <c r="G2099" i="1"/>
  <c r="H2099" i="1" s="1"/>
  <c r="F2099" i="1"/>
  <c r="H2098" i="1"/>
  <c r="G2098" i="1"/>
  <c r="F2098" i="1"/>
  <c r="G2097" i="1"/>
  <c r="F2097" i="1"/>
  <c r="G2096" i="1"/>
  <c r="H2096" i="1" s="1"/>
  <c r="F2096" i="1"/>
  <c r="G2095" i="1"/>
  <c r="H2095" i="1" s="1"/>
  <c r="F2095" i="1"/>
  <c r="G2094" i="1"/>
  <c r="H2094" i="1" s="1"/>
  <c r="F2094" i="1"/>
  <c r="G2093" i="1"/>
  <c r="H2093" i="1" s="1"/>
  <c r="F2093" i="1"/>
  <c r="G2092" i="1"/>
  <c r="H2092" i="1" s="1"/>
  <c r="G2091" i="1"/>
  <c r="H2091" i="1" s="1"/>
  <c r="G2090" i="1"/>
  <c r="H2090" i="1" s="1"/>
  <c r="G2089" i="1"/>
  <c r="F2089" i="1"/>
  <c r="G2088" i="1"/>
  <c r="F2088" i="1"/>
  <c r="G2087" i="1"/>
  <c r="F2087" i="1"/>
  <c r="G2086" i="1"/>
  <c r="H2086" i="1" s="1"/>
  <c r="G2085" i="1"/>
  <c r="F2085" i="1"/>
  <c r="G2084" i="1"/>
  <c r="F2084" i="1"/>
  <c r="G2083" i="1"/>
  <c r="H2083" i="1" s="1"/>
  <c r="G2082" i="1"/>
  <c r="H2082" i="1" s="1"/>
  <c r="G2081" i="1"/>
  <c r="F2081" i="1"/>
  <c r="G2080" i="1"/>
  <c r="F2080" i="1"/>
  <c r="G2079" i="1"/>
  <c r="H2079" i="1" s="1"/>
  <c r="F2079" i="1"/>
  <c r="G2078" i="1"/>
  <c r="F2078" i="1"/>
  <c r="G2077" i="1"/>
  <c r="F2077" i="1"/>
  <c r="G2076" i="1"/>
  <c r="F2076" i="1"/>
  <c r="G2075" i="1"/>
  <c r="F2075" i="1"/>
  <c r="G2074" i="1"/>
  <c r="F2074" i="1"/>
  <c r="G2073" i="1"/>
  <c r="H2073" i="1" s="1"/>
  <c r="F2073" i="1"/>
  <c r="G2072" i="1"/>
  <c r="F2072" i="1"/>
  <c r="G2071" i="1"/>
  <c r="F2071" i="1"/>
  <c r="G2070" i="1"/>
  <c r="F2070" i="1"/>
  <c r="G2069" i="1"/>
  <c r="F2069" i="1"/>
  <c r="G2068" i="1"/>
  <c r="H2068" i="1" s="1"/>
  <c r="H2067" i="1"/>
  <c r="G2067" i="1"/>
  <c r="G2066" i="1"/>
  <c r="H2066" i="1" s="1"/>
  <c r="G2065" i="1"/>
  <c r="H2065" i="1" s="1"/>
  <c r="G2064" i="1"/>
  <c r="F2064" i="1"/>
  <c r="H2064" i="1" s="1"/>
  <c r="G2063" i="1"/>
  <c r="F2063" i="1"/>
  <c r="H2063" i="1" s="1"/>
  <c r="G2062" i="1"/>
  <c r="F2062" i="1"/>
  <c r="H2062" i="1" s="1"/>
  <c r="G2061" i="1"/>
  <c r="F2061" i="1"/>
  <c r="H2061" i="1" s="1"/>
  <c r="G2060" i="1"/>
  <c r="F2060" i="1"/>
  <c r="H2060" i="1" s="1"/>
  <c r="G2059" i="1"/>
  <c r="F2059" i="1"/>
  <c r="H2059" i="1" s="1"/>
  <c r="G2058" i="1"/>
  <c r="F2058" i="1"/>
  <c r="H2058" i="1" s="1"/>
  <c r="G2057" i="1"/>
  <c r="F2057" i="1"/>
  <c r="G2056" i="1"/>
  <c r="F2056" i="1"/>
  <c r="H2056" i="1" s="1"/>
  <c r="G2055" i="1"/>
  <c r="H2055" i="1" s="1"/>
  <c r="H2054" i="1"/>
  <c r="G2054" i="1"/>
  <c r="G2053" i="1"/>
  <c r="F2053" i="1"/>
  <c r="G2052" i="1"/>
  <c r="H2052" i="1" s="1"/>
  <c r="F2052" i="1"/>
  <c r="G2051" i="1"/>
  <c r="H2051" i="1" s="1"/>
  <c r="F2051" i="1"/>
  <c r="G2050" i="1"/>
  <c r="H2050" i="1" s="1"/>
  <c r="F2050" i="1"/>
  <c r="G2049" i="1"/>
  <c r="H2049" i="1" s="1"/>
  <c r="F2049" i="1"/>
  <c r="G2048" i="1"/>
  <c r="H2048" i="1" s="1"/>
  <c r="F2048" i="1"/>
  <c r="G2047" i="1"/>
  <c r="F2047" i="1"/>
  <c r="G2046" i="1"/>
  <c r="H2046" i="1" s="1"/>
  <c r="F2046" i="1"/>
  <c r="G2045" i="1"/>
  <c r="H2045" i="1" s="1"/>
  <c r="F2045" i="1"/>
  <c r="G2044" i="1"/>
  <c r="H2044" i="1" s="1"/>
  <c r="F2044" i="1"/>
  <c r="G2043" i="1"/>
  <c r="H2043" i="1" s="1"/>
  <c r="G2042" i="1"/>
  <c r="H2042" i="1" s="1"/>
  <c r="G2041" i="1"/>
  <c r="H2041" i="1" s="1"/>
  <c r="G2040" i="1"/>
  <c r="H2040" i="1" s="1"/>
  <c r="G2039" i="1"/>
  <c r="F2039" i="1"/>
  <c r="G2038" i="1"/>
  <c r="F2038" i="1"/>
  <c r="G2037" i="1"/>
  <c r="F2037" i="1"/>
  <c r="H2036" i="1"/>
  <c r="G2036" i="1"/>
  <c r="H2035" i="1"/>
  <c r="G2035" i="1"/>
  <c r="G2034" i="1"/>
  <c r="F2034" i="1"/>
  <c r="G2033" i="1"/>
  <c r="H2033" i="1" s="1"/>
  <c r="F2033" i="1"/>
  <c r="G2032" i="1"/>
  <c r="H2032" i="1" s="1"/>
  <c r="F2032" i="1"/>
  <c r="G2031" i="1"/>
  <c r="H2031" i="1" s="1"/>
  <c r="F2031" i="1"/>
  <c r="G2030" i="1"/>
  <c r="H2030" i="1" s="1"/>
  <c r="F2030" i="1"/>
  <c r="G2029" i="1"/>
  <c r="H2029" i="1" s="1"/>
  <c r="F2029" i="1"/>
  <c r="G2028" i="1"/>
  <c r="F2028" i="1"/>
  <c r="G2027" i="1"/>
  <c r="H2027" i="1" s="1"/>
  <c r="F2027" i="1"/>
  <c r="G2026" i="1"/>
  <c r="H2026" i="1" s="1"/>
  <c r="F2026" i="1"/>
  <c r="G2025" i="1"/>
  <c r="H2025" i="1" s="1"/>
  <c r="F2025" i="1"/>
  <c r="G2024" i="1"/>
  <c r="H2024" i="1" s="1"/>
  <c r="F2024" i="1"/>
  <c r="G2023" i="1"/>
  <c r="H2023" i="1" s="1"/>
  <c r="F2023" i="1"/>
  <c r="G2022" i="1"/>
  <c r="F2022" i="1"/>
  <c r="G2021" i="1"/>
  <c r="H2021" i="1" s="1"/>
  <c r="F2021" i="1"/>
  <c r="G2020" i="1"/>
  <c r="H2020" i="1" s="1"/>
  <c r="F2020" i="1"/>
  <c r="G2019" i="1"/>
  <c r="H2019" i="1" s="1"/>
  <c r="F2019" i="1"/>
  <c r="G2018" i="1"/>
  <c r="H2018" i="1" s="1"/>
  <c r="F2018" i="1"/>
  <c r="G2017" i="1"/>
  <c r="H2017" i="1" s="1"/>
  <c r="F2017" i="1"/>
  <c r="G2016" i="1"/>
  <c r="F2016" i="1"/>
  <c r="G2015" i="1"/>
  <c r="H2015" i="1" s="1"/>
  <c r="F2015" i="1"/>
  <c r="G2014" i="1"/>
  <c r="H2014" i="1" s="1"/>
  <c r="G2013" i="1"/>
  <c r="H2013" i="1" s="1"/>
  <c r="G2012" i="1"/>
  <c r="H2012" i="1" s="1"/>
  <c r="F2012" i="1"/>
  <c r="G2011" i="1"/>
  <c r="H2011" i="1" s="1"/>
  <c r="G2010" i="1"/>
  <c r="H2010" i="1" s="1"/>
  <c r="G2009" i="1"/>
  <c r="F2009" i="1"/>
  <c r="H2009" i="1" s="1"/>
  <c r="H2008" i="1"/>
  <c r="G2008" i="1"/>
  <c r="H2007" i="1"/>
  <c r="G2007" i="1"/>
  <c r="G2006" i="1"/>
  <c r="H2006" i="1" s="1"/>
  <c r="F2006" i="1"/>
  <c r="H2005" i="1"/>
  <c r="G2005" i="1"/>
  <c r="F2005" i="1"/>
  <c r="G2004" i="1"/>
  <c r="F2004" i="1"/>
  <c r="H2004" i="1" s="1"/>
  <c r="A2004" i="1"/>
  <c r="A2005" i="1" s="1"/>
  <c r="A2006" i="1" s="1"/>
  <c r="G2003" i="1"/>
  <c r="H2003" i="1" s="1"/>
  <c r="F2003" i="1"/>
  <c r="A2003" i="1"/>
  <c r="G2002" i="1"/>
  <c r="H2002" i="1" s="1"/>
  <c r="F2002" i="1"/>
  <c r="G2001" i="1"/>
  <c r="H2001" i="1" s="1"/>
  <c r="G2000" i="1"/>
  <c r="H2000" i="1" s="1"/>
  <c r="G1999" i="1"/>
  <c r="F1999" i="1"/>
  <c r="G1998" i="1"/>
  <c r="H1998" i="1" s="1"/>
  <c r="H1997" i="1"/>
  <c r="G1997" i="1"/>
  <c r="G1996" i="1"/>
  <c r="H1996" i="1" s="1"/>
  <c r="G1995" i="1"/>
  <c r="F1995" i="1"/>
  <c r="H1995" i="1" s="1"/>
  <c r="G1994" i="1"/>
  <c r="F1994" i="1"/>
  <c r="H1994" i="1" s="1"/>
  <c r="G1993" i="1"/>
  <c r="F1993" i="1"/>
  <c r="H1993" i="1" s="1"/>
  <c r="G1992" i="1"/>
  <c r="H1992" i="1" s="1"/>
  <c r="G1991" i="1"/>
  <c r="H1991" i="1" s="1"/>
  <c r="F1991" i="1"/>
  <c r="H1990" i="1"/>
  <c r="G1990" i="1"/>
  <c r="F1990" i="1"/>
  <c r="G1989" i="1"/>
  <c r="F1989" i="1"/>
  <c r="G1988" i="1"/>
  <c r="H1988" i="1" s="1"/>
  <c r="G1987" i="1"/>
  <c r="H1987" i="1" s="1"/>
  <c r="G1986" i="1"/>
  <c r="F1986" i="1"/>
  <c r="H1986" i="1" s="1"/>
  <c r="G1985" i="1"/>
  <c r="F1985" i="1"/>
  <c r="G1984" i="1"/>
  <c r="F1984" i="1"/>
  <c r="G1983" i="1"/>
  <c r="F1983" i="1"/>
  <c r="G1982" i="1"/>
  <c r="F1982" i="1"/>
  <c r="G1981" i="1"/>
  <c r="F1981" i="1"/>
  <c r="G1980" i="1"/>
  <c r="F1980" i="1"/>
  <c r="H1980" i="1" s="1"/>
  <c r="G1979" i="1"/>
  <c r="F1979" i="1"/>
  <c r="G1978" i="1"/>
  <c r="F1978" i="1"/>
  <c r="G1977" i="1"/>
  <c r="F1977" i="1"/>
  <c r="G1976" i="1"/>
  <c r="F1976" i="1"/>
  <c r="G1975" i="1"/>
  <c r="F1975" i="1"/>
  <c r="G1974" i="1"/>
  <c r="F1974" i="1"/>
  <c r="H1974" i="1" s="1"/>
  <c r="H1973" i="1"/>
  <c r="G1973" i="1"/>
  <c r="H1972" i="1"/>
  <c r="G1972" i="1"/>
  <c r="G1971" i="1"/>
  <c r="H1971" i="1" s="1"/>
  <c r="G1970" i="1"/>
  <c r="H1970" i="1" s="1"/>
  <c r="G1969" i="1"/>
  <c r="H1969" i="1" s="1"/>
  <c r="F1969" i="1"/>
  <c r="G1968" i="1"/>
  <c r="F1968" i="1"/>
  <c r="G1967" i="1"/>
  <c r="H1967" i="1" s="1"/>
  <c r="F1967" i="1"/>
  <c r="G1966" i="1"/>
  <c r="F1966" i="1"/>
  <c r="H1966" i="1" s="1"/>
  <c r="G1965" i="1"/>
  <c r="H1965" i="1" s="1"/>
  <c r="F1965" i="1"/>
  <c r="G1964" i="1"/>
  <c r="F1964" i="1"/>
  <c r="G1963" i="1"/>
  <c r="H1963" i="1" s="1"/>
  <c r="F1963" i="1"/>
  <c r="G1962" i="1"/>
  <c r="F1962" i="1"/>
  <c r="H1962" i="1" s="1"/>
  <c r="G1961" i="1"/>
  <c r="H1961" i="1" s="1"/>
  <c r="F1961" i="1"/>
  <c r="G1960" i="1"/>
  <c r="H1960" i="1" s="1"/>
  <c r="G1959" i="1"/>
  <c r="H1959" i="1" s="1"/>
  <c r="G1958" i="1"/>
  <c r="F1958" i="1"/>
  <c r="H1958" i="1" s="1"/>
  <c r="G1957" i="1"/>
  <c r="F1957" i="1"/>
  <c r="H1957" i="1" s="1"/>
  <c r="G1956" i="1"/>
  <c r="F1956" i="1"/>
  <c r="H1956" i="1" s="1"/>
  <c r="G1955" i="1"/>
  <c r="F1955" i="1"/>
  <c r="H1955" i="1" s="1"/>
  <c r="G1954" i="1"/>
  <c r="F1954" i="1"/>
  <c r="G1953" i="1"/>
  <c r="F1953" i="1"/>
  <c r="H1953" i="1" s="1"/>
  <c r="G1952" i="1"/>
  <c r="F1952" i="1"/>
  <c r="H1952" i="1" s="1"/>
  <c r="G1951" i="1"/>
  <c r="F1951" i="1"/>
  <c r="H1951" i="1" s="1"/>
  <c r="G1950" i="1"/>
  <c r="F1950" i="1"/>
  <c r="H1950" i="1" s="1"/>
  <c r="G1949" i="1"/>
  <c r="F1949" i="1"/>
  <c r="H1949" i="1" s="1"/>
  <c r="H1948" i="1"/>
  <c r="G1948" i="1"/>
  <c r="G1947" i="1"/>
  <c r="H1947" i="1" s="1"/>
  <c r="G1946" i="1"/>
  <c r="H1946" i="1" s="1"/>
  <c r="H1945" i="1"/>
  <c r="G1945" i="1"/>
  <c r="G1944" i="1"/>
  <c r="F1944" i="1"/>
  <c r="H1944" i="1" s="1"/>
  <c r="G1943" i="1"/>
  <c r="H1943" i="1" s="1"/>
  <c r="F1943" i="1"/>
  <c r="G1942" i="1"/>
  <c r="H1942" i="1" s="1"/>
  <c r="G1941" i="1"/>
  <c r="H1941" i="1" s="1"/>
  <c r="G1940" i="1"/>
  <c r="F1940" i="1"/>
  <c r="H1940" i="1" s="1"/>
  <c r="G1939" i="1"/>
  <c r="F1939" i="1"/>
  <c r="H1939" i="1" s="1"/>
  <c r="G1938" i="1"/>
  <c r="F1938" i="1"/>
  <c r="H1938" i="1" s="1"/>
  <c r="G1937" i="1"/>
  <c r="F1937" i="1"/>
  <c r="H1937" i="1" s="1"/>
  <c r="G1936" i="1"/>
  <c r="F1936" i="1"/>
  <c r="G1935" i="1"/>
  <c r="F1935" i="1"/>
  <c r="H1935" i="1" s="1"/>
  <c r="G1934" i="1"/>
  <c r="F1934" i="1"/>
  <c r="H1934" i="1" s="1"/>
  <c r="G1933" i="1"/>
  <c r="F1933" i="1"/>
  <c r="H1933" i="1" s="1"/>
  <c r="G1932" i="1"/>
  <c r="F1932" i="1"/>
  <c r="H1932" i="1" s="1"/>
  <c r="G1931" i="1"/>
  <c r="F1931" i="1"/>
  <c r="G1930" i="1"/>
  <c r="H1930" i="1" s="1"/>
  <c r="G1929" i="1"/>
  <c r="H1929" i="1" s="1"/>
  <c r="G1928" i="1"/>
  <c r="F1928" i="1"/>
  <c r="G1927" i="1"/>
  <c r="F1927" i="1"/>
  <c r="G1926" i="1"/>
  <c r="H1926" i="1" s="1"/>
  <c r="H1925" i="1"/>
  <c r="G1925" i="1"/>
  <c r="H1924" i="1"/>
  <c r="G1924" i="1"/>
  <c r="F1924" i="1"/>
  <c r="G1923" i="1"/>
  <c r="H1923" i="1" s="1"/>
  <c r="F1923" i="1"/>
  <c r="H1922" i="1"/>
  <c r="G1922" i="1"/>
  <c r="G1921" i="1"/>
  <c r="H1921" i="1" s="1"/>
  <c r="G1920" i="1"/>
  <c r="F1920" i="1"/>
  <c r="H1920" i="1" s="1"/>
  <c r="G1919" i="1"/>
  <c r="F1919" i="1"/>
  <c r="G1918" i="1"/>
  <c r="H1918" i="1" s="1"/>
  <c r="G1917" i="1"/>
  <c r="H1917" i="1" s="1"/>
  <c r="G1916" i="1"/>
  <c r="F1916" i="1"/>
  <c r="G1915" i="1"/>
  <c r="H1915" i="1" s="1"/>
  <c r="F1915" i="1"/>
  <c r="G1914" i="1"/>
  <c r="F1914" i="1"/>
  <c r="H1914" i="1" s="1"/>
  <c r="G1913" i="1"/>
  <c r="F1913" i="1"/>
  <c r="A1913" i="1"/>
  <c r="A1914" i="1" s="1"/>
  <c r="A1915" i="1" s="1"/>
  <c r="A1916" i="1" s="1"/>
  <c r="G1912" i="1"/>
  <c r="H1912" i="1" s="1"/>
  <c r="F1912" i="1"/>
  <c r="H1911" i="1"/>
  <c r="G1911" i="1"/>
  <c r="G1910" i="1"/>
  <c r="H1910" i="1" s="1"/>
  <c r="G1909" i="1"/>
  <c r="F1909" i="1"/>
  <c r="G1908" i="1"/>
  <c r="H1908" i="1" s="1"/>
  <c r="G1907" i="1"/>
  <c r="H1907" i="1" s="1"/>
  <c r="G1906" i="1"/>
  <c r="H1906" i="1" s="1"/>
  <c r="G1905" i="1"/>
  <c r="F1905" i="1"/>
  <c r="G1904" i="1"/>
  <c r="H1904" i="1" s="1"/>
  <c r="F1904" i="1"/>
  <c r="G1903" i="1"/>
  <c r="F1903" i="1"/>
  <c r="G1902" i="1"/>
  <c r="H1902" i="1" s="1"/>
  <c r="G1901" i="1"/>
  <c r="H1901" i="1" s="1"/>
  <c r="F1901" i="1"/>
  <c r="H1900" i="1"/>
  <c r="G1900" i="1"/>
  <c r="F1900" i="1"/>
  <c r="G1899" i="1"/>
  <c r="H1899" i="1" s="1"/>
  <c r="F1899" i="1"/>
  <c r="H1898" i="1"/>
  <c r="G1898" i="1"/>
  <c r="F1898" i="1"/>
  <c r="G1897" i="1"/>
  <c r="H1897" i="1" s="1"/>
  <c r="F1897" i="1"/>
  <c r="H1896" i="1"/>
  <c r="G1896" i="1"/>
  <c r="F1896" i="1"/>
  <c r="G1895" i="1"/>
  <c r="H1895" i="1" s="1"/>
  <c r="F1895" i="1"/>
  <c r="H1894" i="1"/>
  <c r="G1894" i="1"/>
  <c r="F1894" i="1"/>
  <c r="G1893" i="1"/>
  <c r="H1893" i="1" s="1"/>
  <c r="F1893" i="1"/>
  <c r="H1892" i="1"/>
  <c r="G1892" i="1"/>
  <c r="G1891" i="1"/>
  <c r="H1891" i="1" s="1"/>
  <c r="G1890" i="1"/>
  <c r="H1890" i="1" s="1"/>
  <c r="G1889" i="1"/>
  <c r="H1889" i="1" s="1"/>
  <c r="G1888" i="1"/>
  <c r="F1888" i="1"/>
  <c r="G1887" i="1"/>
  <c r="F1887" i="1"/>
  <c r="G1886" i="1"/>
  <c r="H1886" i="1" s="1"/>
  <c r="H1885" i="1"/>
  <c r="G1885" i="1"/>
  <c r="H1884" i="1"/>
  <c r="G1884" i="1"/>
  <c r="F1884" i="1"/>
  <c r="G1883" i="1"/>
  <c r="H1883" i="1" s="1"/>
  <c r="F1883" i="1"/>
  <c r="H1882" i="1"/>
  <c r="G1882" i="1"/>
  <c r="F1882" i="1"/>
  <c r="G1881" i="1"/>
  <c r="H1881" i="1" s="1"/>
  <c r="F1881" i="1"/>
  <c r="H1880" i="1"/>
  <c r="G1880" i="1"/>
  <c r="F1880" i="1"/>
  <c r="G1879" i="1"/>
  <c r="H1879" i="1" s="1"/>
  <c r="F1879" i="1"/>
  <c r="H1878" i="1"/>
  <c r="G1878" i="1"/>
  <c r="F1878" i="1"/>
  <c r="G1877" i="1"/>
  <c r="F1877" i="1"/>
  <c r="G1876" i="1"/>
  <c r="H1876" i="1" s="1"/>
  <c r="F1876" i="1"/>
  <c r="G1875" i="1"/>
  <c r="H1875" i="1" s="1"/>
  <c r="F1875" i="1"/>
  <c r="H1874" i="1"/>
  <c r="G1874" i="1"/>
  <c r="F1874" i="1"/>
  <c r="G1873" i="1"/>
  <c r="F1873" i="1"/>
  <c r="G1872" i="1"/>
  <c r="H1872" i="1" s="1"/>
  <c r="F1872" i="1"/>
  <c r="G1871" i="1"/>
  <c r="H1871" i="1" s="1"/>
  <c r="G1870" i="1"/>
  <c r="H1870" i="1" s="1"/>
  <c r="G1869" i="1"/>
  <c r="H1869" i="1" s="1"/>
  <c r="G1868" i="1"/>
  <c r="H1868" i="1" s="1"/>
  <c r="G1867" i="1"/>
  <c r="H1867" i="1" s="1"/>
  <c r="F1867" i="1"/>
  <c r="G1866" i="1"/>
  <c r="H1866" i="1" s="1"/>
  <c r="F1866" i="1"/>
  <c r="A1866" i="1"/>
  <c r="A1867" i="1" s="1"/>
  <c r="G1865" i="1"/>
  <c r="F1865" i="1"/>
  <c r="A1865" i="1"/>
  <c r="G1864" i="1"/>
  <c r="H1864" i="1" s="1"/>
  <c r="G1863" i="1"/>
  <c r="H1863" i="1" s="1"/>
  <c r="G1862" i="1"/>
  <c r="H1862" i="1" s="1"/>
  <c r="F1862" i="1"/>
  <c r="H1861" i="1"/>
  <c r="G1861" i="1"/>
  <c r="F1861" i="1"/>
  <c r="G1860" i="1"/>
  <c r="F1860" i="1"/>
  <c r="H1860" i="1" s="1"/>
  <c r="G1859" i="1"/>
  <c r="H1859" i="1" s="1"/>
  <c r="F1859" i="1"/>
  <c r="H1858" i="1"/>
  <c r="G1858" i="1"/>
  <c r="F1858" i="1"/>
  <c r="G1857" i="1"/>
  <c r="F1857" i="1"/>
  <c r="H1857" i="1" s="1"/>
  <c r="G1856" i="1"/>
  <c r="H1856" i="1" s="1"/>
  <c r="F1856" i="1"/>
  <c r="G1855" i="1"/>
  <c r="F1855" i="1"/>
  <c r="G1854" i="1"/>
  <c r="F1854" i="1"/>
  <c r="H1854" i="1" s="1"/>
  <c r="A1854" i="1"/>
  <c r="A1855" i="1" s="1"/>
  <c r="A1856" i="1" s="1"/>
  <c r="A1857" i="1" s="1"/>
  <c r="A1858" i="1" s="1"/>
  <c r="A1859" i="1" s="1"/>
  <c r="A1860" i="1" s="1"/>
  <c r="A1861" i="1" s="1"/>
  <c r="G1853" i="1"/>
  <c r="F1853" i="1"/>
  <c r="H1853" i="1" s="1"/>
  <c r="A1853" i="1"/>
  <c r="H1852" i="1"/>
  <c r="G1852" i="1"/>
  <c r="G1851" i="1"/>
  <c r="H1851" i="1" s="1"/>
  <c r="G1850" i="1"/>
  <c r="F1850" i="1"/>
  <c r="A1850" i="1"/>
  <c r="G1849" i="1"/>
  <c r="H1849" i="1" s="1"/>
  <c r="G1848" i="1"/>
  <c r="H1848" i="1" s="1"/>
  <c r="G1847" i="1"/>
  <c r="H1847" i="1" s="1"/>
  <c r="F1847" i="1"/>
  <c r="A1847" i="1"/>
  <c r="G1846" i="1"/>
  <c r="H1846" i="1" s="1"/>
  <c r="G1845" i="1"/>
  <c r="H1845" i="1" s="1"/>
  <c r="G1844" i="1"/>
  <c r="H1844" i="1" s="1"/>
  <c r="F1844" i="1"/>
  <c r="H1843" i="1"/>
  <c r="G1843" i="1"/>
  <c r="F1843" i="1"/>
  <c r="G1842" i="1"/>
  <c r="F1842" i="1"/>
  <c r="H1842" i="1" s="1"/>
  <c r="A1842" i="1"/>
  <c r="A1843" i="1" s="1"/>
  <c r="A1844" i="1" s="1"/>
  <c r="H1841" i="1"/>
  <c r="G1841" i="1"/>
  <c r="F1841" i="1"/>
  <c r="A1841" i="1"/>
  <c r="G1840" i="1"/>
  <c r="F1840" i="1"/>
  <c r="H1840" i="1" s="1"/>
  <c r="G1839" i="1"/>
  <c r="H1839" i="1" s="1"/>
  <c r="G1838" i="1"/>
  <c r="H1838" i="1" s="1"/>
  <c r="G1837" i="1"/>
  <c r="H1837" i="1" s="1"/>
  <c r="F1837" i="1"/>
  <c r="H1836" i="1"/>
  <c r="G1836" i="1"/>
  <c r="G1835" i="1"/>
  <c r="H1835" i="1" s="1"/>
  <c r="G1834" i="1"/>
  <c r="H1834" i="1" s="1"/>
  <c r="G1833" i="1"/>
  <c r="F1833" i="1"/>
  <c r="H1833" i="1" s="1"/>
  <c r="G1832" i="1"/>
  <c r="F1832" i="1"/>
  <c r="G1831" i="1"/>
  <c r="F1831" i="1"/>
  <c r="G1830" i="1"/>
  <c r="H1830" i="1" s="1"/>
  <c r="H1829" i="1"/>
  <c r="G1829" i="1"/>
  <c r="F1829" i="1"/>
  <c r="G1828" i="1"/>
  <c r="H1828" i="1" s="1"/>
  <c r="F1828" i="1"/>
  <c r="G1827" i="1"/>
  <c r="F1827" i="1"/>
  <c r="H1826" i="1"/>
  <c r="G1826" i="1"/>
  <c r="F1826" i="1"/>
  <c r="G1825" i="1"/>
  <c r="F1825" i="1"/>
  <c r="G1824" i="1"/>
  <c r="H1824" i="1" s="1"/>
  <c r="F1824" i="1"/>
  <c r="G1823" i="1"/>
  <c r="H1823" i="1" s="1"/>
  <c r="F1823" i="1"/>
  <c r="H1822" i="1"/>
  <c r="G1822" i="1"/>
  <c r="F1822" i="1"/>
  <c r="G1821" i="1"/>
  <c r="H1821" i="1" s="1"/>
  <c r="F1821" i="1"/>
  <c r="G1820" i="1"/>
  <c r="H1820" i="1" s="1"/>
  <c r="G1819" i="1"/>
  <c r="H1819" i="1" s="1"/>
  <c r="G1818" i="1"/>
  <c r="H1818" i="1" s="1"/>
  <c r="H1817" i="1"/>
  <c r="G1817" i="1"/>
  <c r="H1816" i="1"/>
  <c r="G1816" i="1"/>
  <c r="F1816" i="1"/>
  <c r="G1815" i="1"/>
  <c r="H1815" i="1" s="1"/>
  <c r="F1815" i="1"/>
  <c r="G1814" i="1"/>
  <c r="H1814" i="1" s="1"/>
  <c r="G1813" i="1"/>
  <c r="H1813" i="1" s="1"/>
  <c r="G1812" i="1"/>
  <c r="H1812" i="1" s="1"/>
  <c r="F1812" i="1"/>
  <c r="G1811" i="1"/>
  <c r="H1811" i="1" s="1"/>
  <c r="F1811" i="1"/>
  <c r="H1810" i="1"/>
  <c r="G1810" i="1"/>
  <c r="F1810" i="1"/>
  <c r="G1809" i="1"/>
  <c r="H1809" i="1" s="1"/>
  <c r="F1809" i="1"/>
  <c r="G1808" i="1"/>
  <c r="H1808" i="1" s="1"/>
  <c r="F1808" i="1"/>
  <c r="G1807" i="1"/>
  <c r="H1807" i="1" s="1"/>
  <c r="F1807" i="1"/>
  <c r="H1806" i="1"/>
  <c r="G1806" i="1"/>
  <c r="F1806" i="1"/>
  <c r="G1805" i="1"/>
  <c r="H1805" i="1" s="1"/>
  <c r="F1805" i="1"/>
  <c r="H1804" i="1"/>
  <c r="G1804" i="1"/>
  <c r="F1804" i="1"/>
  <c r="G1803" i="1"/>
  <c r="H1803" i="1" s="1"/>
  <c r="F1803" i="1"/>
  <c r="G1802" i="1"/>
  <c r="F1802" i="1"/>
  <c r="H1802" i="1" s="1"/>
  <c r="G1801" i="1"/>
  <c r="F1801" i="1"/>
  <c r="G1800" i="1"/>
  <c r="F1800" i="1"/>
  <c r="G1799" i="1"/>
  <c r="H1799" i="1" s="1"/>
  <c r="G1798" i="1"/>
  <c r="H1798" i="1" s="1"/>
  <c r="H1797" i="1"/>
  <c r="G1797" i="1"/>
  <c r="G1796" i="1"/>
  <c r="H1796" i="1" s="1"/>
  <c r="G1795" i="1"/>
  <c r="F1795" i="1"/>
  <c r="G1794" i="1"/>
  <c r="F1794" i="1"/>
  <c r="A1794" i="1"/>
  <c r="A1795" i="1" s="1"/>
  <c r="G1793" i="1"/>
  <c r="H1793" i="1" s="1"/>
  <c r="G1792" i="1"/>
  <c r="H1792" i="1" s="1"/>
  <c r="G1791" i="1"/>
  <c r="F1791" i="1"/>
  <c r="G1790" i="1"/>
  <c r="F1790" i="1"/>
  <c r="G1789" i="1"/>
  <c r="H1789" i="1" s="1"/>
  <c r="F1789" i="1"/>
  <c r="G1788" i="1"/>
  <c r="H1788" i="1" s="1"/>
  <c r="F1788" i="1"/>
  <c r="G1787" i="1"/>
  <c r="F1787" i="1"/>
  <c r="H1786" i="1"/>
  <c r="G1786" i="1"/>
  <c r="F1786" i="1"/>
  <c r="G1785" i="1"/>
  <c r="F1785" i="1"/>
  <c r="A1785" i="1"/>
  <c r="A1786" i="1" s="1"/>
  <c r="A1787" i="1" s="1"/>
  <c r="A1788" i="1" s="1"/>
  <c r="A1789" i="1" s="1"/>
  <c r="A1790" i="1" s="1"/>
  <c r="A1791" i="1" s="1"/>
  <c r="G1784" i="1"/>
  <c r="H1784" i="1" s="1"/>
  <c r="G1783" i="1"/>
  <c r="H1783" i="1" s="1"/>
  <c r="H1782" i="1"/>
  <c r="G1782" i="1"/>
  <c r="F1782" i="1"/>
  <c r="A1782" i="1"/>
  <c r="G1781" i="1"/>
  <c r="H1781" i="1" s="1"/>
  <c r="G1780" i="1"/>
  <c r="H1780" i="1" s="1"/>
  <c r="G1779" i="1"/>
  <c r="F1779" i="1"/>
  <c r="A1779" i="1"/>
  <c r="G1778" i="1"/>
  <c r="H1778" i="1" s="1"/>
  <c r="G1777" i="1"/>
  <c r="H1777" i="1" s="1"/>
  <c r="G1776" i="1"/>
  <c r="H1776" i="1" s="1"/>
  <c r="F1776" i="1"/>
  <c r="G1775" i="1"/>
  <c r="F1775" i="1"/>
  <c r="A1775" i="1"/>
  <c r="A1776" i="1" s="1"/>
  <c r="G1774" i="1"/>
  <c r="F1774" i="1"/>
  <c r="G1773" i="1"/>
  <c r="F1773" i="1"/>
  <c r="A1773" i="1"/>
  <c r="A1774" i="1" s="1"/>
  <c r="G1772" i="1"/>
  <c r="H1772" i="1" s="1"/>
  <c r="F1772" i="1"/>
  <c r="H1771" i="1"/>
  <c r="G1771" i="1"/>
  <c r="G1770" i="1"/>
  <c r="H1770" i="1" s="1"/>
  <c r="G1769" i="1"/>
  <c r="H1769" i="1" s="1"/>
  <c r="F1769" i="1"/>
  <c r="H1768" i="1"/>
  <c r="G1768" i="1"/>
  <c r="G1767" i="1"/>
  <c r="H1767" i="1" s="1"/>
  <c r="G1766" i="1"/>
  <c r="H1766" i="1" s="1"/>
  <c r="G1765" i="1"/>
  <c r="H1765" i="1" s="1"/>
  <c r="F1765" i="1"/>
  <c r="G1764" i="1"/>
  <c r="F1764" i="1"/>
  <c r="G1763" i="1"/>
  <c r="F1763" i="1"/>
  <c r="G1762" i="1"/>
  <c r="H1762" i="1" s="1"/>
  <c r="G1761" i="1"/>
  <c r="H1761" i="1" s="1"/>
  <c r="F1761" i="1"/>
  <c r="A1761" i="1"/>
  <c r="G1760" i="1"/>
  <c r="F1760" i="1"/>
  <c r="G1759" i="1"/>
  <c r="F1759" i="1"/>
  <c r="G1758" i="1"/>
  <c r="F1758" i="1"/>
  <c r="G1757" i="1"/>
  <c r="H1757" i="1" s="1"/>
  <c r="G1756" i="1"/>
  <c r="H1756" i="1" s="1"/>
  <c r="F1756" i="1"/>
  <c r="H1755" i="1"/>
  <c r="G1755" i="1"/>
  <c r="F1755" i="1"/>
  <c r="G1754" i="1"/>
  <c r="H1754" i="1" s="1"/>
  <c r="G1753" i="1"/>
  <c r="H1753" i="1" s="1"/>
  <c r="G1752" i="1"/>
  <c r="H1752" i="1" s="1"/>
  <c r="G1751" i="1"/>
  <c r="H1751" i="1" s="1"/>
  <c r="G1750" i="1"/>
  <c r="H1750" i="1" s="1"/>
  <c r="F1750" i="1"/>
  <c r="G1749" i="1"/>
  <c r="F1749" i="1"/>
  <c r="H1749" i="1" s="1"/>
  <c r="G1748" i="1"/>
  <c r="H1748" i="1" s="1"/>
  <c r="G1747" i="1"/>
  <c r="H1747" i="1" s="1"/>
  <c r="G1746" i="1"/>
  <c r="F1746" i="1"/>
  <c r="G1745" i="1"/>
  <c r="H1745" i="1" s="1"/>
  <c r="F1745" i="1"/>
  <c r="G1744" i="1"/>
  <c r="H1744" i="1" s="1"/>
  <c r="F1744" i="1"/>
  <c r="G1743" i="1"/>
  <c r="H1743" i="1" s="1"/>
  <c r="F1743" i="1"/>
  <c r="G1742" i="1"/>
  <c r="F1742" i="1"/>
  <c r="G1741" i="1"/>
  <c r="H1741" i="1" s="1"/>
  <c r="F1741" i="1"/>
  <c r="G1740" i="1"/>
  <c r="H1740" i="1" s="1"/>
  <c r="F1740" i="1"/>
  <c r="H1739" i="1"/>
  <c r="G1739" i="1"/>
  <c r="F1739" i="1"/>
  <c r="G1738" i="1"/>
  <c r="F1738" i="1"/>
  <c r="G1737" i="1"/>
  <c r="H1737" i="1" s="1"/>
  <c r="F1737" i="1"/>
  <c r="G1736" i="1"/>
  <c r="H1736" i="1" s="1"/>
  <c r="F1736" i="1"/>
  <c r="H1735" i="1"/>
  <c r="G1735" i="1"/>
  <c r="F1735" i="1"/>
  <c r="G1734" i="1"/>
  <c r="H1734" i="1" s="1"/>
  <c r="F1734" i="1"/>
  <c r="H1733" i="1"/>
  <c r="G1733" i="1"/>
  <c r="G1732" i="1"/>
  <c r="H1732" i="1" s="1"/>
  <c r="G1731" i="1"/>
  <c r="H1731" i="1" s="1"/>
  <c r="H1730" i="1"/>
  <c r="G1730" i="1"/>
  <c r="G1729" i="1"/>
  <c r="F1729" i="1"/>
  <c r="G1728" i="1"/>
  <c r="F1728" i="1"/>
  <c r="A1728" i="1"/>
  <c r="A1729" i="1" s="1"/>
  <c r="G1727" i="1"/>
  <c r="H1727" i="1" s="1"/>
  <c r="H1726" i="1"/>
  <c r="G1726" i="1"/>
  <c r="G1725" i="1"/>
  <c r="F1725" i="1"/>
  <c r="H1725" i="1" s="1"/>
  <c r="G1724" i="1"/>
  <c r="H1724" i="1" s="1"/>
  <c r="F1724" i="1"/>
  <c r="G1723" i="1"/>
  <c r="F1723" i="1"/>
  <c r="H1722" i="1"/>
  <c r="G1722" i="1"/>
  <c r="F1722" i="1"/>
  <c r="G1721" i="1"/>
  <c r="H1721" i="1" s="1"/>
  <c r="F1721" i="1"/>
  <c r="G1720" i="1"/>
  <c r="H1720" i="1" s="1"/>
  <c r="F1720" i="1"/>
  <c r="G1719" i="1"/>
  <c r="F1719" i="1"/>
  <c r="A1719" i="1"/>
  <c r="A1720" i="1" s="1"/>
  <c r="A1721" i="1" s="1"/>
  <c r="A1722" i="1" s="1"/>
  <c r="A1723" i="1" s="1"/>
  <c r="A1724" i="1" s="1"/>
  <c r="A1725" i="1" s="1"/>
  <c r="G1718" i="1"/>
  <c r="H1718" i="1" s="1"/>
  <c r="G1717" i="1"/>
  <c r="H1717" i="1" s="1"/>
  <c r="G1716" i="1"/>
  <c r="F1716" i="1"/>
  <c r="A1716" i="1"/>
  <c r="H1715" i="1"/>
  <c r="G1715" i="1"/>
  <c r="G1714" i="1"/>
  <c r="H1714" i="1" s="1"/>
  <c r="G1713" i="1"/>
  <c r="F1713" i="1"/>
  <c r="A1713" i="1"/>
  <c r="G1712" i="1"/>
  <c r="H1712" i="1" s="1"/>
  <c r="H1711" i="1"/>
  <c r="G1711" i="1"/>
  <c r="G1710" i="1"/>
  <c r="F1710" i="1"/>
  <c r="H1709" i="1"/>
  <c r="G1709" i="1"/>
  <c r="F1709" i="1"/>
  <c r="G1708" i="1"/>
  <c r="F1708" i="1"/>
  <c r="G1707" i="1"/>
  <c r="H1707" i="1" s="1"/>
  <c r="F1707" i="1"/>
  <c r="A1707" i="1"/>
  <c r="A1708" i="1" s="1"/>
  <c r="A1709" i="1" s="1"/>
  <c r="A1710" i="1" s="1"/>
  <c r="G1706" i="1"/>
  <c r="H1706" i="1" s="1"/>
  <c r="F1706" i="1"/>
  <c r="G1705" i="1"/>
  <c r="H1705" i="1" s="1"/>
  <c r="G1704" i="1"/>
  <c r="H1704" i="1" s="1"/>
  <c r="G1703" i="1"/>
  <c r="H1703" i="1" s="1"/>
  <c r="F1703" i="1"/>
  <c r="G1702" i="1"/>
  <c r="H1702" i="1" s="1"/>
  <c r="G1701" i="1"/>
  <c r="H1701" i="1" s="1"/>
  <c r="F1701" i="1"/>
  <c r="G1700" i="1"/>
  <c r="H1700" i="1" s="1"/>
  <c r="F1700" i="1"/>
  <c r="G1699" i="1"/>
  <c r="F1699" i="1"/>
  <c r="H1699" i="1" s="1"/>
  <c r="G1698" i="1"/>
  <c r="H1698" i="1" s="1"/>
  <c r="G1697" i="1"/>
  <c r="H1697" i="1" s="1"/>
  <c r="G1696" i="1"/>
  <c r="H1696" i="1" s="1"/>
  <c r="G1695" i="1"/>
  <c r="H1695" i="1" s="1"/>
  <c r="G1694" i="1"/>
  <c r="F1694" i="1"/>
  <c r="G1693" i="1"/>
  <c r="H1693" i="1" s="1"/>
  <c r="F1693" i="1"/>
  <c r="G1692" i="1"/>
  <c r="H1692" i="1" s="1"/>
  <c r="F1692" i="1"/>
  <c r="H1691" i="1"/>
  <c r="G1691" i="1"/>
  <c r="G1690" i="1"/>
  <c r="F1690" i="1"/>
  <c r="A1690" i="1"/>
  <c r="G1689" i="1"/>
  <c r="H1689" i="1" s="1"/>
  <c r="F1689" i="1"/>
  <c r="G1688" i="1"/>
  <c r="H1688" i="1" s="1"/>
  <c r="F1688" i="1"/>
  <c r="G1687" i="1"/>
  <c r="F1687" i="1"/>
  <c r="H1687" i="1" s="1"/>
  <c r="G1686" i="1"/>
  <c r="H1686" i="1" s="1"/>
  <c r="G1684" i="1"/>
  <c r="C1684" i="1"/>
  <c r="C1685" i="1" s="1"/>
  <c r="G1683" i="1"/>
  <c r="H1683" i="1" s="1"/>
  <c r="G1682" i="1"/>
  <c r="H1682" i="1" s="1"/>
  <c r="G1681" i="1"/>
  <c r="H1681" i="1" s="1"/>
  <c r="G1680" i="1"/>
  <c r="H1680" i="1" s="1"/>
  <c r="G1679" i="1"/>
  <c r="H1679" i="1" s="1"/>
  <c r="F1679" i="1"/>
  <c r="H1678" i="1"/>
  <c r="G1678" i="1"/>
  <c r="F1678" i="1"/>
  <c r="G1677" i="1"/>
  <c r="H1677" i="1" s="1"/>
  <c r="G1676" i="1"/>
  <c r="H1676" i="1" s="1"/>
  <c r="G1675" i="1"/>
  <c r="H1675" i="1" s="1"/>
  <c r="F1675" i="1"/>
  <c r="H1674" i="1"/>
  <c r="G1674" i="1"/>
  <c r="F1674" i="1"/>
  <c r="G1673" i="1"/>
  <c r="F1673" i="1"/>
  <c r="G1672" i="1"/>
  <c r="H1672" i="1" s="1"/>
  <c r="F1672" i="1"/>
  <c r="G1671" i="1"/>
  <c r="F1671" i="1"/>
  <c r="H1670" i="1"/>
  <c r="G1670" i="1"/>
  <c r="F1670" i="1"/>
  <c r="G1669" i="1"/>
  <c r="F1669" i="1"/>
  <c r="G1668" i="1"/>
  <c r="H1668" i="1" s="1"/>
  <c r="F1668" i="1"/>
  <c r="G1667" i="1"/>
  <c r="H1667" i="1" s="1"/>
  <c r="F1667" i="1"/>
  <c r="G1666" i="1"/>
  <c r="F1666" i="1"/>
  <c r="G1665" i="1"/>
  <c r="F1665" i="1"/>
  <c r="G1664" i="1"/>
  <c r="H1664" i="1" s="1"/>
  <c r="F1664" i="1"/>
  <c r="G1663" i="1"/>
  <c r="H1663" i="1" s="1"/>
  <c r="F1663" i="1"/>
  <c r="H1662" i="1"/>
  <c r="G1662" i="1"/>
  <c r="G1661" i="1"/>
  <c r="H1661" i="1" s="1"/>
  <c r="H1660" i="1"/>
  <c r="G1660" i="1"/>
  <c r="H1659" i="1"/>
  <c r="G1659" i="1"/>
  <c r="G1658" i="1"/>
  <c r="F1658" i="1"/>
  <c r="H1658" i="1" s="1"/>
  <c r="G1657" i="1"/>
  <c r="F1657" i="1"/>
  <c r="G1656" i="1"/>
  <c r="F1656" i="1"/>
  <c r="G1655" i="1"/>
  <c r="H1655" i="1" s="1"/>
  <c r="F1655" i="1"/>
  <c r="G1654" i="1"/>
  <c r="F1654" i="1"/>
  <c r="G1653" i="1"/>
  <c r="F1653" i="1"/>
  <c r="G1652" i="1"/>
  <c r="F1652" i="1"/>
  <c r="G1651" i="1"/>
  <c r="H1651" i="1" s="1"/>
  <c r="F1651" i="1"/>
  <c r="G1650" i="1"/>
  <c r="F1650" i="1"/>
  <c r="G1649" i="1"/>
  <c r="H1649" i="1" s="1"/>
  <c r="G1648" i="1"/>
  <c r="H1648" i="1" s="1"/>
  <c r="G1647" i="1"/>
  <c r="H1647" i="1" s="1"/>
  <c r="H1646" i="1"/>
  <c r="G1646" i="1"/>
  <c r="H1645" i="1"/>
  <c r="G1645" i="1"/>
  <c r="F1645" i="1"/>
  <c r="A1645" i="1"/>
  <c r="G1644" i="1"/>
  <c r="H1644" i="1" s="1"/>
  <c r="H1643" i="1"/>
  <c r="G1643" i="1"/>
  <c r="G1642" i="1"/>
  <c r="H1642" i="1" s="1"/>
  <c r="F1642" i="1"/>
  <c r="G1641" i="1"/>
  <c r="H1641" i="1" s="1"/>
  <c r="F1641" i="1"/>
  <c r="G1640" i="1"/>
  <c r="F1640" i="1"/>
  <c r="G1639" i="1"/>
  <c r="F1639" i="1"/>
  <c r="A1639" i="1"/>
  <c r="A1640" i="1" s="1"/>
  <c r="A1641" i="1" s="1"/>
  <c r="A1642" i="1" s="1"/>
  <c r="G1638" i="1"/>
  <c r="H1638" i="1" s="1"/>
  <c r="F1638" i="1"/>
  <c r="A1638" i="1"/>
  <c r="G1637" i="1"/>
  <c r="H1637" i="1" s="1"/>
  <c r="G1636" i="1"/>
  <c r="H1636" i="1" s="1"/>
  <c r="G1635" i="1"/>
  <c r="F1635" i="1"/>
  <c r="A1635" i="1"/>
  <c r="G1634" i="1"/>
  <c r="H1634" i="1" s="1"/>
  <c r="G1633" i="1"/>
  <c r="H1633" i="1" s="1"/>
  <c r="G1632" i="1"/>
  <c r="F1632" i="1"/>
  <c r="A1632" i="1"/>
  <c r="G1631" i="1"/>
  <c r="H1631" i="1" s="1"/>
  <c r="G1630" i="1"/>
  <c r="H1630" i="1" s="1"/>
  <c r="G1629" i="1"/>
  <c r="F1629" i="1"/>
  <c r="G1628" i="1"/>
  <c r="F1628" i="1"/>
  <c r="G1627" i="1"/>
  <c r="F1627" i="1"/>
  <c r="A1627" i="1"/>
  <c r="A1628" i="1" s="1"/>
  <c r="A1629" i="1" s="1"/>
  <c r="G1626" i="1"/>
  <c r="H1626" i="1" s="1"/>
  <c r="F1626" i="1"/>
  <c r="A1626" i="1"/>
  <c r="G1625" i="1"/>
  <c r="F1625" i="1"/>
  <c r="H1625" i="1" s="1"/>
  <c r="G1624" i="1"/>
  <c r="H1624" i="1" s="1"/>
  <c r="G1623" i="1"/>
  <c r="H1623" i="1" s="1"/>
  <c r="G1622" i="1"/>
  <c r="H1622" i="1" s="1"/>
  <c r="F1622" i="1"/>
  <c r="H1621" i="1"/>
  <c r="G1621" i="1"/>
  <c r="G1620" i="1"/>
  <c r="F1620" i="1"/>
  <c r="G1619" i="1"/>
  <c r="H1619" i="1" s="1"/>
  <c r="F1619" i="1"/>
  <c r="G1618" i="1"/>
  <c r="F1618" i="1"/>
  <c r="G1617" i="1"/>
  <c r="H1617" i="1" s="1"/>
  <c r="G1616" i="1"/>
  <c r="H1616" i="1" s="1"/>
  <c r="G1615" i="1"/>
  <c r="H1615" i="1" s="1"/>
  <c r="G1614" i="1"/>
  <c r="H1614" i="1" s="1"/>
  <c r="G1613" i="1"/>
  <c r="H1613" i="1" s="1"/>
  <c r="F1613" i="1"/>
  <c r="F1612" i="1"/>
  <c r="C1612" i="1"/>
  <c r="G1612" i="1" s="1"/>
  <c r="G1611" i="1"/>
  <c r="H1611" i="1" s="1"/>
  <c r="F1611" i="1"/>
  <c r="G1610" i="1"/>
  <c r="H1610" i="1" s="1"/>
  <c r="G1609" i="1"/>
  <c r="F1609" i="1"/>
  <c r="G1608" i="1"/>
  <c r="F1608" i="1"/>
  <c r="G1607" i="1"/>
  <c r="H1607" i="1" s="1"/>
  <c r="G1606" i="1"/>
  <c r="H1606" i="1" s="1"/>
  <c r="G1605" i="1"/>
  <c r="F1605" i="1"/>
  <c r="G1604" i="1"/>
  <c r="F1604" i="1"/>
  <c r="G1603" i="1"/>
  <c r="F1603" i="1"/>
  <c r="G1602" i="1"/>
  <c r="F1602" i="1"/>
  <c r="G1601" i="1"/>
  <c r="H1601" i="1" s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H1595" i="1" s="1"/>
  <c r="F1595" i="1"/>
  <c r="G1594" i="1"/>
  <c r="F1594" i="1"/>
  <c r="G1593" i="1"/>
  <c r="F1593" i="1"/>
  <c r="G1592" i="1"/>
  <c r="H1592" i="1" s="1"/>
  <c r="H1591" i="1"/>
  <c r="G1591" i="1"/>
  <c r="H1590" i="1"/>
  <c r="G1590" i="1"/>
  <c r="G1589" i="1"/>
  <c r="H1589" i="1" s="1"/>
  <c r="G1588" i="1"/>
  <c r="F1588" i="1"/>
  <c r="G1587" i="1"/>
  <c r="F1587" i="1"/>
  <c r="G1586" i="1"/>
  <c r="F1586" i="1"/>
  <c r="H1586" i="1" s="1"/>
  <c r="G1585" i="1"/>
  <c r="F1585" i="1"/>
  <c r="G1584" i="1"/>
  <c r="F1584" i="1"/>
  <c r="H1584" i="1" s="1"/>
  <c r="G1583" i="1"/>
  <c r="F1583" i="1"/>
  <c r="G1582" i="1"/>
  <c r="F1582" i="1"/>
  <c r="H1582" i="1" s="1"/>
  <c r="G1581" i="1"/>
  <c r="F1581" i="1"/>
  <c r="G1580" i="1"/>
  <c r="F1580" i="1"/>
  <c r="H1580" i="1" s="1"/>
  <c r="G1579" i="1"/>
  <c r="H1579" i="1" s="1"/>
  <c r="G1578" i="1"/>
  <c r="H1578" i="1" s="1"/>
  <c r="G1577" i="1"/>
  <c r="F1577" i="1"/>
  <c r="G1576" i="1"/>
  <c r="H1576" i="1" s="1"/>
  <c r="F1576" i="1"/>
  <c r="G1575" i="1"/>
  <c r="H1575" i="1" s="1"/>
  <c r="F1575" i="1"/>
  <c r="F1574" i="1"/>
  <c r="C1574" i="1"/>
  <c r="G1574" i="1" s="1"/>
  <c r="H1574" i="1" s="1"/>
  <c r="G1573" i="1"/>
  <c r="F1573" i="1"/>
  <c r="H1573" i="1" s="1"/>
  <c r="G1572" i="1"/>
  <c r="F1572" i="1"/>
  <c r="G1571" i="1"/>
  <c r="F1571" i="1"/>
  <c r="G1570" i="1"/>
  <c r="H1570" i="1" s="1"/>
  <c r="F1570" i="1"/>
  <c r="H1569" i="1"/>
  <c r="G1569" i="1"/>
  <c r="F1569" i="1"/>
  <c r="G1568" i="1"/>
  <c r="H1568" i="1" s="1"/>
  <c r="G1567" i="1"/>
  <c r="H1567" i="1" s="1"/>
  <c r="G1566" i="1"/>
  <c r="H1566" i="1" s="1"/>
  <c r="G1565" i="1"/>
  <c r="H1565" i="1" s="1"/>
  <c r="G1564" i="1"/>
  <c r="F1564" i="1"/>
  <c r="G1563" i="1"/>
  <c r="H1563" i="1" s="1"/>
  <c r="F1563" i="1"/>
  <c r="G1562" i="1"/>
  <c r="F1562" i="1"/>
  <c r="G1561" i="1"/>
  <c r="H1561" i="1" s="1"/>
  <c r="H1560" i="1"/>
  <c r="G1560" i="1"/>
  <c r="H1559" i="1"/>
  <c r="G1559" i="1"/>
  <c r="F1559" i="1"/>
  <c r="G1558" i="1"/>
  <c r="H1558" i="1" s="1"/>
  <c r="F1558" i="1"/>
  <c r="G1557" i="1"/>
  <c r="H1557" i="1" s="1"/>
  <c r="F1557" i="1"/>
  <c r="G1556" i="1"/>
  <c r="H1556" i="1" s="1"/>
  <c r="F1556" i="1"/>
  <c r="G1555" i="1"/>
  <c r="F1555" i="1"/>
  <c r="H1555" i="1" s="1"/>
  <c r="G1554" i="1"/>
  <c r="F1554" i="1"/>
  <c r="G1553" i="1"/>
  <c r="H1553" i="1" s="1"/>
  <c r="F1553" i="1"/>
  <c r="G1552" i="1"/>
  <c r="H1552" i="1" s="1"/>
  <c r="F1552" i="1"/>
  <c r="H1551" i="1"/>
  <c r="G1551" i="1"/>
  <c r="F1551" i="1"/>
  <c r="G1550" i="1"/>
  <c r="F1550" i="1"/>
  <c r="G1549" i="1"/>
  <c r="H1549" i="1" s="1"/>
  <c r="F1549" i="1"/>
  <c r="G1548" i="1"/>
  <c r="F1548" i="1"/>
  <c r="H1547" i="1"/>
  <c r="G1547" i="1"/>
  <c r="G1546" i="1"/>
  <c r="H1546" i="1" s="1"/>
  <c r="G1545" i="1"/>
  <c r="F1545" i="1"/>
  <c r="H1545" i="1" s="1"/>
  <c r="G1544" i="1"/>
  <c r="H1544" i="1" s="1"/>
  <c r="G1543" i="1"/>
  <c r="H1543" i="1" s="1"/>
  <c r="G1542" i="1"/>
  <c r="F1542" i="1"/>
  <c r="G1541" i="1"/>
  <c r="H1541" i="1" s="1"/>
  <c r="G1540" i="1"/>
  <c r="H1540" i="1" s="1"/>
  <c r="H1539" i="1"/>
  <c r="G1539" i="1"/>
  <c r="F1539" i="1"/>
  <c r="G1538" i="1"/>
  <c r="F1538" i="1"/>
  <c r="H1538" i="1" s="1"/>
  <c r="G1537" i="1"/>
  <c r="F1537" i="1"/>
  <c r="G1536" i="1"/>
  <c r="H1536" i="1" s="1"/>
  <c r="F1536" i="1"/>
  <c r="A1536" i="1"/>
  <c r="A1537" i="1" s="1"/>
  <c r="A1538" i="1" s="1"/>
  <c r="A1539" i="1" s="1"/>
  <c r="G1535" i="1"/>
  <c r="F1535" i="1"/>
  <c r="G1534" i="1"/>
  <c r="H1534" i="1" s="1"/>
  <c r="G1533" i="1"/>
  <c r="H1533" i="1" s="1"/>
  <c r="G1532" i="1"/>
  <c r="F1532" i="1"/>
  <c r="G1531" i="1"/>
  <c r="H1531" i="1" s="1"/>
  <c r="H1530" i="1"/>
  <c r="G1530" i="1"/>
  <c r="H1529" i="1"/>
  <c r="G1529" i="1"/>
  <c r="C1527" i="1"/>
  <c r="G1527" i="1" s="1"/>
  <c r="G1526" i="1"/>
  <c r="F1526" i="1"/>
  <c r="G1525" i="1"/>
  <c r="H1525" i="1" s="1"/>
  <c r="C1524" i="1"/>
  <c r="A1524" i="1"/>
  <c r="G1523" i="1"/>
  <c r="H1523" i="1" s="1"/>
  <c r="F1523" i="1"/>
  <c r="G1522" i="1"/>
  <c r="H1522" i="1" s="1"/>
  <c r="F1522" i="1"/>
  <c r="G1521" i="1"/>
  <c r="H1521" i="1" s="1"/>
  <c r="F1521" i="1"/>
  <c r="G1520" i="1"/>
  <c r="H1520" i="1" s="1"/>
  <c r="G1519" i="1"/>
  <c r="H1519" i="1" s="1"/>
  <c r="F1519" i="1"/>
  <c r="G1518" i="1"/>
  <c r="F1518" i="1"/>
  <c r="H1518" i="1" s="1"/>
  <c r="G1517" i="1"/>
  <c r="H1517" i="1" s="1"/>
  <c r="G1516" i="1"/>
  <c r="H1516" i="1" s="1"/>
  <c r="G1515" i="1"/>
  <c r="H1515" i="1" s="1"/>
  <c r="G1514" i="1"/>
  <c r="H1514" i="1" s="1"/>
  <c r="G1513" i="1"/>
  <c r="F1513" i="1"/>
  <c r="G1512" i="1"/>
  <c r="F1512" i="1"/>
  <c r="G1511" i="1"/>
  <c r="H1511" i="1" s="1"/>
  <c r="F1511" i="1"/>
  <c r="H1510" i="1"/>
  <c r="G1510" i="1"/>
  <c r="G1509" i="1"/>
  <c r="H1509" i="1" s="1"/>
  <c r="G1508" i="1"/>
  <c r="F1508" i="1"/>
  <c r="H1508" i="1" s="1"/>
  <c r="G1507" i="1"/>
  <c r="F1507" i="1"/>
  <c r="G1506" i="1"/>
  <c r="F1506" i="1"/>
  <c r="H1506" i="1" s="1"/>
  <c r="G1505" i="1"/>
  <c r="F1505" i="1"/>
  <c r="G1504" i="1"/>
  <c r="F1504" i="1"/>
  <c r="H1504" i="1" s="1"/>
  <c r="G1503" i="1"/>
  <c r="F1503" i="1"/>
  <c r="G1502" i="1"/>
  <c r="F1502" i="1"/>
  <c r="H1502" i="1" s="1"/>
  <c r="G1501" i="1"/>
  <c r="F1501" i="1"/>
  <c r="G1500" i="1"/>
  <c r="F1500" i="1"/>
  <c r="H1500" i="1" s="1"/>
  <c r="G1499" i="1"/>
  <c r="F1499" i="1"/>
  <c r="G1498" i="1"/>
  <c r="F1498" i="1"/>
  <c r="H1498" i="1" s="1"/>
  <c r="G1497" i="1"/>
  <c r="F1497" i="1"/>
  <c r="G1496" i="1"/>
  <c r="F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F1491" i="1"/>
  <c r="G1490" i="1"/>
  <c r="H1490" i="1" s="1"/>
  <c r="F1490" i="1"/>
  <c r="G1489" i="1"/>
  <c r="H1489" i="1" s="1"/>
  <c r="F1489" i="1"/>
  <c r="G1488" i="1"/>
  <c r="F1488" i="1"/>
  <c r="H1488" i="1" s="1"/>
  <c r="G1487" i="1"/>
  <c r="F1487" i="1"/>
  <c r="H1486" i="1"/>
  <c r="G1486" i="1"/>
  <c r="F1486" i="1"/>
  <c r="G1485" i="1"/>
  <c r="H1485" i="1" s="1"/>
  <c r="F1485" i="1"/>
  <c r="G1484" i="1"/>
  <c r="F1484" i="1"/>
  <c r="H1484" i="1" s="1"/>
  <c r="G1483" i="1"/>
  <c r="F1483" i="1"/>
  <c r="G1482" i="1"/>
  <c r="H1482" i="1" s="1"/>
  <c r="G1481" i="1"/>
  <c r="H1481" i="1" s="1"/>
  <c r="G1480" i="1"/>
  <c r="F1480" i="1"/>
  <c r="H1480" i="1" s="1"/>
  <c r="G1479" i="1"/>
  <c r="F1479" i="1"/>
  <c r="G1478" i="1"/>
  <c r="F1478" i="1"/>
  <c r="H1478" i="1" s="1"/>
  <c r="G1477" i="1"/>
  <c r="F1477" i="1"/>
  <c r="G1476" i="1"/>
  <c r="F1476" i="1"/>
  <c r="H1476" i="1" s="1"/>
  <c r="G1475" i="1"/>
  <c r="F1475" i="1"/>
  <c r="G1474" i="1"/>
  <c r="F1474" i="1"/>
  <c r="H1474" i="1" s="1"/>
  <c r="G1473" i="1"/>
  <c r="F1473" i="1"/>
  <c r="G1472" i="1"/>
  <c r="H1472" i="1" s="1"/>
  <c r="G1471" i="1"/>
  <c r="H1471" i="1" s="1"/>
  <c r="G1470" i="1"/>
  <c r="F1470" i="1"/>
  <c r="H1470" i="1" s="1"/>
  <c r="G1469" i="1"/>
  <c r="F1469" i="1"/>
  <c r="G1468" i="1"/>
  <c r="F1468" i="1"/>
  <c r="H1468" i="1" s="1"/>
  <c r="G1467" i="1"/>
  <c r="F1467" i="1"/>
  <c r="G1466" i="1"/>
  <c r="F1466" i="1"/>
  <c r="H1466" i="1" s="1"/>
  <c r="G1465" i="1"/>
  <c r="F1465" i="1"/>
  <c r="G1464" i="1"/>
  <c r="F1464" i="1"/>
  <c r="G1463" i="1"/>
  <c r="F1463" i="1"/>
  <c r="G1462" i="1"/>
  <c r="F1462" i="1"/>
  <c r="G1461" i="1"/>
  <c r="H1461" i="1" s="1"/>
  <c r="G1460" i="1"/>
  <c r="H1460" i="1" s="1"/>
  <c r="G1459" i="1"/>
  <c r="F1459" i="1"/>
  <c r="G1458" i="1"/>
  <c r="H1458" i="1" s="1"/>
  <c r="F1458" i="1"/>
  <c r="G1457" i="1"/>
  <c r="F1457" i="1"/>
  <c r="G1456" i="1"/>
  <c r="F1456" i="1"/>
  <c r="H1456" i="1" s="1"/>
  <c r="G1455" i="1"/>
  <c r="F1455" i="1"/>
  <c r="G1454" i="1"/>
  <c r="H1454" i="1" s="1"/>
  <c r="F1454" i="1"/>
  <c r="G1453" i="1"/>
  <c r="H1453" i="1" s="1"/>
  <c r="F1453" i="1"/>
  <c r="G1452" i="1"/>
  <c r="H1452" i="1" s="1"/>
  <c r="F1452" i="1"/>
  <c r="G1451" i="1"/>
  <c r="F1451" i="1"/>
  <c r="G1450" i="1"/>
  <c r="H1450" i="1" s="1"/>
  <c r="F1450" i="1"/>
  <c r="G1449" i="1"/>
  <c r="H1449" i="1" s="1"/>
  <c r="G1448" i="1"/>
  <c r="H1448" i="1" s="1"/>
  <c r="G1447" i="1"/>
  <c r="H1447" i="1" s="1"/>
  <c r="F1447" i="1"/>
  <c r="G1446" i="1"/>
  <c r="F1446" i="1"/>
  <c r="H1446" i="1" s="1"/>
  <c r="G1445" i="1"/>
  <c r="H1445" i="1" s="1"/>
  <c r="F1445" i="1"/>
  <c r="G1444" i="1"/>
  <c r="F1444" i="1"/>
  <c r="G1443" i="1"/>
  <c r="H1443" i="1" s="1"/>
  <c r="F1443" i="1"/>
  <c r="G1442" i="1"/>
  <c r="F1442" i="1"/>
  <c r="G1441" i="1"/>
  <c r="H1441" i="1" s="1"/>
  <c r="F1441" i="1"/>
  <c r="G1440" i="1"/>
  <c r="F1440" i="1"/>
  <c r="H1440" i="1" s="1"/>
  <c r="G1439" i="1"/>
  <c r="H1439" i="1" s="1"/>
  <c r="F1439" i="1"/>
  <c r="H1438" i="1"/>
  <c r="G1438" i="1"/>
  <c r="H1437" i="1"/>
  <c r="G1437" i="1"/>
  <c r="H1436" i="1"/>
  <c r="G1436" i="1"/>
  <c r="H1435" i="1"/>
  <c r="G1435" i="1"/>
  <c r="G1434" i="1"/>
  <c r="H1434" i="1" s="1"/>
  <c r="F1434" i="1"/>
  <c r="G1433" i="1"/>
  <c r="F1433" i="1"/>
  <c r="G1432" i="1"/>
  <c r="H1432" i="1" s="1"/>
  <c r="G1431" i="1"/>
  <c r="H1431" i="1" s="1"/>
  <c r="G1430" i="1"/>
  <c r="F1430" i="1"/>
  <c r="H1430" i="1" s="1"/>
  <c r="G1429" i="1"/>
  <c r="F1429" i="1"/>
  <c r="G1428" i="1"/>
  <c r="F1428" i="1"/>
  <c r="H1428" i="1" s="1"/>
  <c r="G1427" i="1"/>
  <c r="F1427" i="1"/>
  <c r="G1426" i="1"/>
  <c r="F1426" i="1"/>
  <c r="H1426" i="1" s="1"/>
  <c r="G1425" i="1"/>
  <c r="F1425" i="1"/>
  <c r="G1424" i="1"/>
  <c r="F1424" i="1"/>
  <c r="H1424" i="1" s="1"/>
  <c r="G1423" i="1"/>
  <c r="F1423" i="1"/>
  <c r="G1422" i="1"/>
  <c r="F1422" i="1"/>
  <c r="H1422" i="1" s="1"/>
  <c r="G1421" i="1"/>
  <c r="F1421" i="1"/>
  <c r="G1420" i="1"/>
  <c r="F1420" i="1"/>
  <c r="H1420" i="1" s="1"/>
  <c r="G1419" i="1"/>
  <c r="F1419" i="1"/>
  <c r="G1418" i="1"/>
  <c r="H1418" i="1" s="1"/>
  <c r="G1417" i="1"/>
  <c r="H1417" i="1" s="1"/>
  <c r="G1416" i="1"/>
  <c r="F1416" i="1"/>
  <c r="H1416" i="1" s="1"/>
  <c r="A1416" i="1"/>
  <c r="H1415" i="1"/>
  <c r="G1415" i="1"/>
  <c r="F1415" i="1"/>
  <c r="G1414" i="1"/>
  <c r="H1414" i="1" s="1"/>
  <c r="G1413" i="1"/>
  <c r="H1413" i="1" s="1"/>
  <c r="G1412" i="1"/>
  <c r="F1412" i="1"/>
  <c r="G1411" i="1"/>
  <c r="F1411" i="1"/>
  <c r="H1411" i="1" s="1"/>
  <c r="G1410" i="1"/>
  <c r="H1410" i="1" s="1"/>
  <c r="G1409" i="1"/>
  <c r="H1409" i="1" s="1"/>
  <c r="G1408" i="1"/>
  <c r="F1408" i="1"/>
  <c r="G1407" i="1"/>
  <c r="F1407" i="1"/>
  <c r="H1407" i="1" s="1"/>
  <c r="G1406" i="1"/>
  <c r="H1406" i="1" s="1"/>
  <c r="G1405" i="1"/>
  <c r="H1405" i="1" s="1"/>
  <c r="G1404" i="1"/>
  <c r="F1404" i="1"/>
  <c r="G1403" i="1"/>
  <c r="F1403" i="1"/>
  <c r="G1402" i="1"/>
  <c r="F1402" i="1"/>
  <c r="G1401" i="1"/>
  <c r="F1401" i="1"/>
  <c r="G1400" i="1"/>
  <c r="H1400" i="1" s="1"/>
  <c r="F1400" i="1"/>
  <c r="A1400" i="1"/>
  <c r="A1401" i="1" s="1"/>
  <c r="A1402" i="1" s="1"/>
  <c r="A1403" i="1" s="1"/>
  <c r="A1404" i="1" s="1"/>
  <c r="G1399" i="1"/>
  <c r="H1399" i="1" s="1"/>
  <c r="G1398" i="1"/>
  <c r="H1398" i="1" s="1"/>
  <c r="G1397" i="1"/>
  <c r="F1397" i="1"/>
  <c r="G1396" i="1"/>
  <c r="H1396" i="1" s="1"/>
  <c r="F1396" i="1"/>
  <c r="G1395" i="1"/>
  <c r="H1395" i="1" s="1"/>
  <c r="F1395" i="1"/>
  <c r="H1394" i="1"/>
  <c r="G1394" i="1"/>
  <c r="H1393" i="1"/>
  <c r="G1393" i="1"/>
  <c r="H1392" i="1"/>
  <c r="G1392" i="1"/>
  <c r="G1391" i="1"/>
  <c r="H1391" i="1" s="1"/>
  <c r="H1390" i="1"/>
  <c r="G1390" i="1"/>
  <c r="H1389" i="1"/>
  <c r="G1389" i="1"/>
  <c r="G1388" i="1"/>
  <c r="G1387" i="1"/>
  <c r="F1387" i="1"/>
  <c r="G1386" i="1"/>
  <c r="G1385" i="1"/>
  <c r="H1385" i="1" s="1"/>
  <c r="G1384" i="1"/>
  <c r="H1384" i="1" s="1"/>
  <c r="G1383" i="1"/>
  <c r="H1383" i="1" s="1"/>
  <c r="G1382" i="1"/>
  <c r="H1382" i="1" s="1"/>
  <c r="G1381" i="1"/>
  <c r="F1381" i="1"/>
  <c r="H1381" i="1" s="1"/>
  <c r="G1380" i="1"/>
  <c r="H1380" i="1" s="1"/>
  <c r="G1379" i="1"/>
  <c r="H1379" i="1" s="1"/>
  <c r="G1378" i="1"/>
  <c r="H1378" i="1" s="1"/>
  <c r="F1378" i="1"/>
  <c r="G1377" i="1"/>
  <c r="F1377" i="1"/>
  <c r="G1376" i="1"/>
  <c r="F1376" i="1"/>
  <c r="G1375" i="1"/>
  <c r="F1375" i="1"/>
  <c r="H1375" i="1" s="1"/>
  <c r="G1374" i="1"/>
  <c r="F1374" i="1"/>
  <c r="G1373" i="1"/>
  <c r="H1373" i="1" s="1"/>
  <c r="G1372" i="1"/>
  <c r="H1372" i="1" s="1"/>
  <c r="H1371" i="1"/>
  <c r="G1371" i="1"/>
  <c r="F1371" i="1"/>
  <c r="G1370" i="1"/>
  <c r="H1370" i="1" s="1"/>
  <c r="G1369" i="1"/>
  <c r="H1369" i="1" s="1"/>
  <c r="G1368" i="1"/>
  <c r="H1368" i="1" s="1"/>
  <c r="F1368" i="1"/>
  <c r="H1367" i="1"/>
  <c r="G1367" i="1"/>
  <c r="H1366" i="1"/>
  <c r="G1366" i="1"/>
  <c r="G1365" i="1"/>
  <c r="F1365" i="1"/>
  <c r="H1365" i="1" s="1"/>
  <c r="G1364" i="1"/>
  <c r="H1364" i="1" s="1"/>
  <c r="F1364" i="1"/>
  <c r="H1363" i="1"/>
  <c r="G1363" i="1"/>
  <c r="H1362" i="1"/>
  <c r="G1362" i="1"/>
  <c r="H1361" i="1"/>
  <c r="G1361" i="1"/>
  <c r="H1360" i="1"/>
  <c r="G1360" i="1"/>
  <c r="G1359" i="1"/>
  <c r="F1359" i="1"/>
  <c r="H1359" i="1" s="1"/>
  <c r="G1358" i="1"/>
  <c r="H1358" i="1" s="1"/>
  <c r="G1357" i="1"/>
  <c r="H1357" i="1" s="1"/>
  <c r="G1356" i="1"/>
  <c r="H1356" i="1" s="1"/>
  <c r="F1356" i="1"/>
  <c r="H1355" i="1"/>
  <c r="G1355" i="1"/>
  <c r="H1354" i="1"/>
  <c r="G1354" i="1"/>
  <c r="H1353" i="1"/>
  <c r="G1353" i="1"/>
  <c r="F1353" i="1"/>
  <c r="G1352" i="1"/>
  <c r="H1352" i="1" s="1"/>
  <c r="G1351" i="1"/>
  <c r="H1351" i="1" s="1"/>
  <c r="G1350" i="1"/>
  <c r="F1350" i="1"/>
  <c r="G1349" i="1"/>
  <c r="F1349" i="1"/>
  <c r="H1349" i="1" s="1"/>
  <c r="G1348" i="1"/>
  <c r="F1348" i="1"/>
  <c r="G1347" i="1"/>
  <c r="H1347" i="1" s="1"/>
  <c r="G1346" i="1"/>
  <c r="H1346" i="1" s="1"/>
  <c r="G1345" i="1"/>
  <c r="H1345" i="1" s="1"/>
  <c r="G1344" i="1"/>
  <c r="H1344" i="1" s="1"/>
  <c r="G1343" i="1"/>
  <c r="H1343" i="1" s="1"/>
  <c r="G1342" i="1"/>
  <c r="F1342" i="1"/>
  <c r="G1341" i="1"/>
  <c r="H1341" i="1" s="1"/>
  <c r="F1341" i="1"/>
  <c r="G1340" i="1"/>
  <c r="F1340" i="1"/>
  <c r="H1340" i="1" s="1"/>
  <c r="G1339" i="1"/>
  <c r="F1339" i="1"/>
  <c r="H1338" i="1"/>
  <c r="G1338" i="1"/>
  <c r="F1338" i="1"/>
  <c r="G1337" i="1"/>
  <c r="F1337" i="1"/>
  <c r="G1336" i="1"/>
  <c r="F1336" i="1"/>
  <c r="H1336" i="1" s="1"/>
  <c r="A1336" i="1"/>
  <c r="A1337" i="1" s="1"/>
  <c r="A1338" i="1" s="1"/>
  <c r="A1339" i="1" s="1"/>
  <c r="A1340" i="1" s="1"/>
  <c r="A1341" i="1" s="1"/>
  <c r="A1342" i="1" s="1"/>
  <c r="H1335" i="1"/>
  <c r="G1335" i="1"/>
  <c r="H1334" i="1"/>
  <c r="G1334" i="1"/>
  <c r="G1333" i="1"/>
  <c r="F1333" i="1"/>
  <c r="G1332" i="1"/>
  <c r="H1332" i="1" s="1"/>
  <c r="G1331" i="1"/>
  <c r="H1331" i="1" s="1"/>
  <c r="G1330" i="1"/>
  <c r="H1330" i="1" s="1"/>
  <c r="F1330" i="1"/>
  <c r="G1329" i="1"/>
  <c r="F1329" i="1"/>
  <c r="H1329" i="1" s="1"/>
  <c r="G1328" i="1"/>
  <c r="H1328" i="1" s="1"/>
  <c r="F1328" i="1"/>
  <c r="G1327" i="1"/>
  <c r="F1327" i="1"/>
  <c r="G1326" i="1"/>
  <c r="H1326" i="1" s="1"/>
  <c r="G1325" i="1"/>
  <c r="H1325" i="1" s="1"/>
  <c r="G1324" i="1"/>
  <c r="H1324" i="1" s="1"/>
  <c r="F1324" i="1"/>
  <c r="H1323" i="1"/>
  <c r="G1323" i="1"/>
  <c r="F1323" i="1"/>
  <c r="G1322" i="1"/>
  <c r="H1322" i="1" s="1"/>
  <c r="G1321" i="1"/>
  <c r="H1321" i="1" s="1"/>
  <c r="G1320" i="1"/>
  <c r="F1320" i="1"/>
  <c r="G1319" i="1"/>
  <c r="F1319" i="1"/>
  <c r="H1319" i="1" s="1"/>
  <c r="G1318" i="1"/>
  <c r="H1318" i="1" s="1"/>
  <c r="G1317" i="1"/>
  <c r="H1317" i="1" s="1"/>
  <c r="G1316" i="1"/>
  <c r="F1316" i="1"/>
  <c r="G1315" i="1"/>
  <c r="F1315" i="1"/>
  <c r="H1315" i="1" s="1"/>
  <c r="G1314" i="1"/>
  <c r="H1314" i="1" s="1"/>
  <c r="F1314" i="1"/>
  <c r="G1313" i="1"/>
  <c r="F1313" i="1"/>
  <c r="G1312" i="1"/>
  <c r="H1312" i="1" s="1"/>
  <c r="G1311" i="1"/>
  <c r="H1311" i="1" s="1"/>
  <c r="G1310" i="1"/>
  <c r="F1310" i="1"/>
  <c r="G1309" i="1"/>
  <c r="H1309" i="1" s="1"/>
  <c r="G1308" i="1"/>
  <c r="H1308" i="1" s="1"/>
  <c r="H1307" i="1"/>
  <c r="G1307" i="1"/>
  <c r="G1306" i="1"/>
  <c r="H1306" i="1" s="1"/>
  <c r="G1305" i="1"/>
  <c r="H1305" i="1" s="1"/>
  <c r="G1304" i="1"/>
  <c r="G1303" i="1"/>
  <c r="F1303" i="1"/>
  <c r="H1302" i="1"/>
  <c r="G1302" i="1"/>
  <c r="G1301" i="1"/>
  <c r="H1301" i="1" s="1"/>
  <c r="G1300" i="1"/>
  <c r="F1300" i="1"/>
  <c r="G1299" i="1"/>
  <c r="H1299" i="1" s="1"/>
  <c r="G1298" i="1"/>
  <c r="F1298" i="1"/>
  <c r="G1297" i="1"/>
  <c r="F1297" i="1"/>
  <c r="H1297" i="1" s="1"/>
  <c r="G1296" i="1"/>
  <c r="F1296" i="1"/>
  <c r="G1295" i="1"/>
  <c r="F1295" i="1"/>
  <c r="H1295" i="1" s="1"/>
  <c r="G1294" i="1"/>
  <c r="H1294" i="1" s="1"/>
  <c r="F1294" i="1"/>
  <c r="G1293" i="1"/>
  <c r="F1293" i="1"/>
  <c r="H1293" i="1" s="1"/>
  <c r="G1292" i="1"/>
  <c r="F1292" i="1"/>
  <c r="G1291" i="1"/>
  <c r="F1291" i="1"/>
  <c r="H1291" i="1" s="1"/>
  <c r="G1290" i="1"/>
  <c r="H1290" i="1" s="1"/>
  <c r="G1289" i="1"/>
  <c r="H1289" i="1" s="1"/>
  <c r="G1288" i="1"/>
  <c r="F1288" i="1"/>
  <c r="G1287" i="1"/>
  <c r="F1287" i="1"/>
  <c r="G1286" i="1"/>
  <c r="F1286" i="1"/>
  <c r="G1285" i="1"/>
  <c r="H1285" i="1" s="1"/>
  <c r="F1285" i="1"/>
  <c r="G1284" i="1"/>
  <c r="H1284" i="1" s="1"/>
  <c r="G1283" i="1"/>
  <c r="H1283" i="1" s="1"/>
  <c r="H1282" i="1"/>
  <c r="G1282" i="1"/>
  <c r="F1282" i="1"/>
  <c r="G1281" i="1"/>
  <c r="H1281" i="1" s="1"/>
  <c r="F1281" i="1"/>
  <c r="H1280" i="1"/>
  <c r="G1280" i="1"/>
  <c r="F1280" i="1"/>
  <c r="G1279" i="1"/>
  <c r="H1279" i="1" s="1"/>
  <c r="F1279" i="1"/>
  <c r="H1278" i="1"/>
  <c r="G1278" i="1"/>
  <c r="G1277" i="1"/>
  <c r="H1277" i="1" s="1"/>
  <c r="G1276" i="1"/>
  <c r="F1276" i="1"/>
  <c r="G1275" i="1"/>
  <c r="F1275" i="1"/>
  <c r="H1275" i="1" s="1"/>
  <c r="G1274" i="1"/>
  <c r="F1274" i="1"/>
  <c r="G1273" i="1"/>
  <c r="H1273" i="1" s="1"/>
  <c r="G1272" i="1"/>
  <c r="H1272" i="1" s="1"/>
  <c r="G1271" i="1"/>
  <c r="H1271" i="1" s="1"/>
  <c r="F1271" i="1"/>
  <c r="G1270" i="1"/>
  <c r="H1270" i="1" s="1"/>
  <c r="G1269" i="1"/>
  <c r="H1269" i="1" s="1"/>
  <c r="G1268" i="1"/>
  <c r="H1268" i="1" s="1"/>
  <c r="G1267" i="1"/>
  <c r="F1267" i="1"/>
  <c r="G1266" i="1"/>
  <c r="H1266" i="1" s="1"/>
  <c r="F1266" i="1"/>
  <c r="G1265" i="1"/>
  <c r="F1265" i="1"/>
  <c r="G1264" i="1"/>
  <c r="F1264" i="1"/>
  <c r="G1263" i="1"/>
  <c r="H1263" i="1" s="1"/>
  <c r="F1263" i="1"/>
  <c r="G1262" i="1"/>
  <c r="H1262" i="1" s="1"/>
  <c r="F1262" i="1"/>
  <c r="G1261" i="1"/>
  <c r="H1261" i="1" s="1"/>
  <c r="F1261" i="1"/>
  <c r="A1261" i="1"/>
  <c r="A1262" i="1" s="1"/>
  <c r="A1263" i="1" s="1"/>
  <c r="A1264" i="1" s="1"/>
  <c r="A1265" i="1" s="1"/>
  <c r="A1266" i="1" s="1"/>
  <c r="A1267" i="1" s="1"/>
  <c r="G1260" i="1"/>
  <c r="H1260" i="1" s="1"/>
  <c r="G1259" i="1"/>
  <c r="H1259" i="1" s="1"/>
  <c r="G1258" i="1"/>
  <c r="F1258" i="1"/>
  <c r="A1258" i="1"/>
  <c r="G1257" i="1"/>
  <c r="H1257" i="1" s="1"/>
  <c r="G1256" i="1"/>
  <c r="H1256" i="1" s="1"/>
  <c r="F1256" i="1"/>
  <c r="G1255" i="1"/>
  <c r="F1255" i="1"/>
  <c r="G1254" i="1"/>
  <c r="H1254" i="1" s="1"/>
  <c r="F1254" i="1"/>
  <c r="H1253" i="1"/>
  <c r="G1253" i="1"/>
  <c r="G1252" i="1"/>
  <c r="H1252" i="1" s="1"/>
  <c r="H1251" i="1"/>
  <c r="G1251" i="1"/>
  <c r="F1251" i="1"/>
  <c r="G1250" i="1"/>
  <c r="F1250" i="1"/>
  <c r="G1249" i="1"/>
  <c r="F1249" i="1"/>
  <c r="G1248" i="1"/>
  <c r="H1248" i="1" s="1"/>
  <c r="G1247" i="1"/>
  <c r="H1247" i="1" s="1"/>
  <c r="G1246" i="1"/>
  <c r="H1246" i="1" s="1"/>
  <c r="F1246" i="1"/>
  <c r="G1245" i="1"/>
  <c r="F1245" i="1"/>
  <c r="H1245" i="1" s="1"/>
  <c r="G1244" i="1"/>
  <c r="H1244" i="1" s="1"/>
  <c r="G1243" i="1"/>
  <c r="H1243" i="1" s="1"/>
  <c r="G1242" i="1"/>
  <c r="H1242" i="1" s="1"/>
  <c r="F1242" i="1"/>
  <c r="H1241" i="1"/>
  <c r="G1241" i="1"/>
  <c r="G1240" i="1"/>
  <c r="H1240" i="1" s="1"/>
  <c r="H1239" i="1"/>
  <c r="G1239" i="1"/>
  <c r="G1238" i="1"/>
  <c r="F1238" i="1"/>
  <c r="G1237" i="1"/>
  <c r="H1237" i="1" s="1"/>
  <c r="F1237" i="1"/>
  <c r="G1236" i="1"/>
  <c r="F1236" i="1"/>
  <c r="G1235" i="1"/>
  <c r="F1235" i="1"/>
  <c r="G1234" i="1"/>
  <c r="H1234" i="1" s="1"/>
  <c r="F1234" i="1"/>
  <c r="G1233" i="1"/>
  <c r="H1233" i="1" s="1"/>
  <c r="F1233" i="1"/>
  <c r="G1232" i="1"/>
  <c r="F1232" i="1"/>
  <c r="H1232" i="1" s="1"/>
  <c r="G1231" i="1"/>
  <c r="H1231" i="1" s="1"/>
  <c r="F1231" i="1"/>
  <c r="G1230" i="1"/>
  <c r="H1230" i="1" s="1"/>
  <c r="F1230" i="1"/>
  <c r="G1229" i="1"/>
  <c r="H1229" i="1" s="1"/>
  <c r="F1229" i="1"/>
  <c r="G1228" i="1"/>
  <c r="F1228" i="1"/>
  <c r="H1228" i="1" s="1"/>
  <c r="G1227" i="1"/>
  <c r="H1227" i="1" s="1"/>
  <c r="F1227" i="1"/>
  <c r="G1226" i="1"/>
  <c r="H1226" i="1" s="1"/>
  <c r="G1225" i="1"/>
  <c r="H1225" i="1" s="1"/>
  <c r="G1224" i="1"/>
  <c r="F1224" i="1"/>
  <c r="G1223" i="1"/>
  <c r="F1223" i="1"/>
  <c r="G1222" i="1"/>
  <c r="H1222" i="1" s="1"/>
  <c r="H1221" i="1"/>
  <c r="G1221" i="1"/>
  <c r="G1220" i="1"/>
  <c r="H1220" i="1" s="1"/>
  <c r="F1220" i="1"/>
  <c r="G1219" i="1"/>
  <c r="H1219" i="1" s="1"/>
  <c r="F1219" i="1"/>
  <c r="G1218" i="1"/>
  <c r="H1218" i="1" s="1"/>
  <c r="G1217" i="1"/>
  <c r="H1217" i="1" s="1"/>
  <c r="G1216" i="1"/>
  <c r="H1216" i="1" s="1"/>
  <c r="G1215" i="1"/>
  <c r="H1215" i="1" s="1"/>
  <c r="G1214" i="1"/>
  <c r="H1214" i="1" s="1"/>
  <c r="G1213" i="1"/>
  <c r="H1213" i="1" s="1"/>
  <c r="G1212" i="1"/>
  <c r="G1211" i="1"/>
  <c r="H1211" i="1" s="1"/>
  <c r="F1211" i="1"/>
  <c r="G1210" i="1"/>
  <c r="F1210" i="1"/>
  <c r="G1209" i="1"/>
  <c r="H1209" i="1" s="1"/>
  <c r="F1209" i="1"/>
  <c r="G1208" i="1"/>
  <c r="H1208" i="1" s="1"/>
  <c r="F1208" i="1"/>
  <c r="H1207" i="1"/>
  <c r="G1207" i="1"/>
  <c r="F1207" i="1"/>
  <c r="G1206" i="1"/>
  <c r="H1206" i="1" s="1"/>
  <c r="G1205" i="1"/>
  <c r="H1205" i="1" s="1"/>
  <c r="F1205" i="1"/>
  <c r="G1204" i="1"/>
  <c r="H1204" i="1" s="1"/>
  <c r="F1204" i="1"/>
  <c r="G1203" i="1"/>
  <c r="H1203" i="1" s="1"/>
  <c r="G1202" i="1"/>
  <c r="H1202" i="1" s="1"/>
  <c r="G1201" i="1"/>
  <c r="F1201" i="1"/>
  <c r="G1200" i="1"/>
  <c r="F1200" i="1"/>
  <c r="H1200" i="1" s="1"/>
  <c r="G1199" i="1"/>
  <c r="H1199" i="1" s="1"/>
  <c r="G1198" i="1"/>
  <c r="H1198" i="1" s="1"/>
  <c r="H1197" i="1"/>
  <c r="G1197" i="1"/>
  <c r="G1196" i="1"/>
  <c r="H1196" i="1" s="1"/>
  <c r="G1195" i="1"/>
  <c r="F1195" i="1"/>
  <c r="G1194" i="1"/>
  <c r="F1194" i="1"/>
  <c r="G1193" i="1"/>
  <c r="H1193" i="1" s="1"/>
  <c r="F1193" i="1"/>
  <c r="G1192" i="1"/>
  <c r="H1192" i="1" s="1"/>
  <c r="F1192" i="1"/>
  <c r="G1191" i="1"/>
  <c r="F1191" i="1"/>
  <c r="G1190" i="1"/>
  <c r="H1190" i="1" s="1"/>
  <c r="H1189" i="1"/>
  <c r="G1189" i="1"/>
  <c r="G1188" i="1"/>
  <c r="F1188" i="1"/>
  <c r="H1188" i="1" s="1"/>
  <c r="G1187" i="1"/>
  <c r="H1187" i="1" s="1"/>
  <c r="F1187" i="1"/>
  <c r="G1186" i="1"/>
  <c r="H1186" i="1" s="1"/>
  <c r="F1186" i="1"/>
  <c r="G1185" i="1"/>
  <c r="H1185" i="1" s="1"/>
  <c r="F1185" i="1"/>
  <c r="G1184" i="1"/>
  <c r="F1184" i="1"/>
  <c r="H1184" i="1" s="1"/>
  <c r="G1183" i="1"/>
  <c r="F1183" i="1"/>
  <c r="G1182" i="1"/>
  <c r="F1182" i="1"/>
  <c r="H1182" i="1" s="1"/>
  <c r="G1181" i="1"/>
  <c r="H1181" i="1" s="1"/>
  <c r="F1181" i="1"/>
  <c r="H1180" i="1"/>
  <c r="G1180" i="1"/>
  <c r="F1180" i="1"/>
  <c r="G1179" i="1"/>
  <c r="H1179" i="1" s="1"/>
  <c r="G1178" i="1"/>
  <c r="H1178" i="1" s="1"/>
  <c r="G1177" i="1"/>
  <c r="H1177" i="1" s="1"/>
  <c r="F1177" i="1"/>
  <c r="G1176" i="1"/>
  <c r="H1176" i="1" s="1"/>
  <c r="F1176" i="1"/>
  <c r="G1175" i="1"/>
  <c r="H1175" i="1" s="1"/>
  <c r="F1175" i="1"/>
  <c r="H1174" i="1"/>
  <c r="G1174" i="1"/>
  <c r="H1173" i="1"/>
  <c r="G1173" i="1"/>
  <c r="G1172" i="1"/>
  <c r="H1172" i="1" s="1"/>
  <c r="F1172" i="1"/>
  <c r="G1171" i="1"/>
  <c r="F1171" i="1"/>
  <c r="G1170" i="1"/>
  <c r="F1170" i="1"/>
  <c r="G1169" i="1"/>
  <c r="H1169" i="1" s="1"/>
  <c r="G1168" i="1"/>
  <c r="H1168" i="1" s="1"/>
  <c r="G1167" i="1"/>
  <c r="F1167" i="1"/>
  <c r="G1166" i="1"/>
  <c r="H1166" i="1" s="1"/>
  <c r="G1165" i="1"/>
  <c r="H1165" i="1" s="1"/>
  <c r="G1164" i="1"/>
  <c r="H1164" i="1" s="1"/>
  <c r="H1163" i="1"/>
  <c r="G1163" i="1"/>
  <c r="F1163" i="1"/>
  <c r="G1162" i="1"/>
  <c r="F1162" i="1"/>
  <c r="G1161" i="1"/>
  <c r="H1161" i="1" s="1"/>
  <c r="F1161" i="1"/>
  <c r="G1160" i="1"/>
  <c r="H1160" i="1" s="1"/>
  <c r="F1160" i="1"/>
  <c r="G1159" i="1"/>
  <c r="F1159" i="1"/>
  <c r="G1158" i="1"/>
  <c r="H1158" i="1" s="1"/>
  <c r="G1157" i="1"/>
  <c r="H1157" i="1" s="1"/>
  <c r="G1156" i="1"/>
  <c r="H1156" i="1" s="1"/>
  <c r="F1156" i="1"/>
  <c r="G1155" i="1"/>
  <c r="F1155" i="1"/>
  <c r="H1155" i="1" s="1"/>
  <c r="G1154" i="1"/>
  <c r="F1154" i="1"/>
  <c r="H1154" i="1" s="1"/>
  <c r="G1153" i="1"/>
  <c r="F1153" i="1"/>
  <c r="H1153" i="1" s="1"/>
  <c r="G1152" i="1"/>
  <c r="H1152" i="1" s="1"/>
  <c r="F1152" i="1"/>
  <c r="G1151" i="1"/>
  <c r="F1151" i="1"/>
  <c r="H1151" i="1" s="1"/>
  <c r="G1150" i="1"/>
  <c r="F1150" i="1"/>
  <c r="H1150" i="1" s="1"/>
  <c r="H1149" i="1"/>
  <c r="G1149" i="1"/>
  <c r="H1148" i="1"/>
  <c r="G1148" i="1"/>
  <c r="G1147" i="1"/>
  <c r="H1147" i="1" s="1"/>
  <c r="F1147" i="1"/>
  <c r="G1146" i="1"/>
  <c r="H1146" i="1" s="1"/>
  <c r="F1146" i="1"/>
  <c r="G1145" i="1"/>
  <c r="H1145" i="1" s="1"/>
  <c r="F1145" i="1"/>
  <c r="G1144" i="1"/>
  <c r="F1144" i="1"/>
  <c r="G1143" i="1"/>
  <c r="F1143" i="1"/>
  <c r="G1142" i="1"/>
  <c r="H1142" i="1" s="1"/>
  <c r="G1141" i="1"/>
  <c r="H1141" i="1" s="1"/>
  <c r="G1140" i="1"/>
  <c r="F1140" i="1"/>
  <c r="G1139" i="1"/>
  <c r="H1139" i="1" s="1"/>
  <c r="G1138" i="1"/>
  <c r="H1138" i="1" s="1"/>
  <c r="G1137" i="1"/>
  <c r="H1137" i="1" s="1"/>
  <c r="G1136" i="1"/>
  <c r="F1136" i="1"/>
  <c r="H1136" i="1" s="1"/>
  <c r="G1135" i="1"/>
  <c r="F1135" i="1"/>
  <c r="G1134" i="1"/>
  <c r="H1134" i="1" s="1"/>
  <c r="F1134" i="1"/>
  <c r="G1133" i="1"/>
  <c r="H1133" i="1" s="1"/>
  <c r="F1133" i="1"/>
  <c r="G1132" i="1"/>
  <c r="H1132" i="1" s="1"/>
  <c r="F1132" i="1"/>
  <c r="G1131" i="1"/>
  <c r="H1131" i="1" s="1"/>
  <c r="G1130" i="1"/>
  <c r="H1130" i="1" s="1"/>
  <c r="G1129" i="1"/>
  <c r="H1129" i="1" s="1"/>
  <c r="F1129" i="1"/>
  <c r="H1128" i="1"/>
  <c r="G1128" i="1"/>
  <c r="F1128" i="1"/>
  <c r="G1127" i="1"/>
  <c r="F1127" i="1"/>
  <c r="H1127" i="1" s="1"/>
  <c r="H1126" i="1"/>
  <c r="G1126" i="1"/>
  <c r="F1126" i="1"/>
  <c r="G1125" i="1"/>
  <c r="H1125" i="1" s="1"/>
  <c r="F1125" i="1"/>
  <c r="H1124" i="1"/>
  <c r="G1124" i="1"/>
  <c r="F1124" i="1"/>
  <c r="G1123" i="1"/>
  <c r="F1123" i="1"/>
  <c r="H1123" i="1" s="1"/>
  <c r="G1122" i="1"/>
  <c r="F1122" i="1"/>
  <c r="H1122" i="1" s="1"/>
  <c r="G1121" i="1"/>
  <c r="H1121" i="1" s="1"/>
  <c r="G1120" i="1"/>
  <c r="H1120" i="1" s="1"/>
  <c r="G1119" i="1"/>
  <c r="H1119" i="1" s="1"/>
  <c r="F1119" i="1"/>
  <c r="G1118" i="1"/>
  <c r="H1118" i="1" s="1"/>
  <c r="F1118" i="1"/>
  <c r="G1117" i="1"/>
  <c r="F1117" i="1"/>
  <c r="G1116" i="1"/>
  <c r="H1116" i="1" s="1"/>
  <c r="G1115" i="1"/>
  <c r="H1115" i="1" s="1"/>
  <c r="G1114" i="1"/>
  <c r="H1114" i="1" s="1"/>
  <c r="F1114" i="1"/>
  <c r="G1113" i="1"/>
  <c r="H1113" i="1" s="1"/>
  <c r="G1112" i="1"/>
  <c r="H1112" i="1" s="1"/>
  <c r="H1111" i="1"/>
  <c r="G1111" i="1"/>
  <c r="G1110" i="1"/>
  <c r="F1110" i="1"/>
  <c r="G1109" i="1"/>
  <c r="F1109" i="1"/>
  <c r="H1109" i="1" s="1"/>
  <c r="G1108" i="1"/>
  <c r="F1108" i="1"/>
  <c r="G1107" i="1"/>
  <c r="H1107" i="1" s="1"/>
  <c r="F1107" i="1"/>
  <c r="G1106" i="1"/>
  <c r="H1106" i="1" s="1"/>
  <c r="F1106" i="1"/>
  <c r="G1105" i="1"/>
  <c r="H1105" i="1" s="1"/>
  <c r="F1105" i="1"/>
  <c r="G1104" i="1"/>
  <c r="H1104" i="1" s="1"/>
  <c r="G1103" i="1"/>
  <c r="H1103" i="1" s="1"/>
  <c r="G1102" i="1"/>
  <c r="H1102" i="1" s="1"/>
  <c r="F1102" i="1"/>
  <c r="G1101" i="1"/>
  <c r="F1101" i="1"/>
  <c r="H1101" i="1" s="1"/>
  <c r="G1100" i="1"/>
  <c r="H1100" i="1" s="1"/>
  <c r="F1100" i="1"/>
  <c r="H1099" i="1"/>
  <c r="G1099" i="1"/>
  <c r="H1098" i="1"/>
  <c r="G1098" i="1"/>
  <c r="G1097" i="1"/>
  <c r="H1097" i="1" s="1"/>
  <c r="F1097" i="1"/>
  <c r="G1096" i="1"/>
  <c r="H1096" i="1" s="1"/>
  <c r="F1096" i="1"/>
  <c r="G1095" i="1"/>
  <c r="H1095" i="1" s="1"/>
  <c r="F1095" i="1"/>
  <c r="G1094" i="1"/>
  <c r="H1094" i="1" s="1"/>
  <c r="H1093" i="1"/>
  <c r="G1093" i="1"/>
  <c r="G1092" i="1"/>
  <c r="F1092" i="1"/>
  <c r="G1091" i="1"/>
  <c r="H1091" i="1" s="1"/>
  <c r="G1090" i="1"/>
  <c r="H1090" i="1" s="1"/>
  <c r="H1089" i="1"/>
  <c r="G1089" i="1"/>
  <c r="H1088" i="1"/>
  <c r="G1088" i="1"/>
  <c r="F1088" i="1"/>
  <c r="G1087" i="1"/>
  <c r="H1087" i="1" s="1"/>
  <c r="F1087" i="1"/>
  <c r="G1086" i="1"/>
  <c r="H1086" i="1" s="1"/>
  <c r="F1086" i="1"/>
  <c r="G1085" i="1"/>
  <c r="H1085" i="1" s="1"/>
  <c r="F1085" i="1"/>
  <c r="H1084" i="1"/>
  <c r="G1084" i="1"/>
  <c r="F1084" i="1"/>
  <c r="G1083" i="1"/>
  <c r="H1083" i="1" s="1"/>
  <c r="G1082" i="1"/>
  <c r="H1082" i="1" s="1"/>
  <c r="G1081" i="1"/>
  <c r="H1081" i="1" s="1"/>
  <c r="F1081" i="1"/>
  <c r="G1080" i="1"/>
  <c r="F1080" i="1"/>
  <c r="H1080" i="1" s="1"/>
  <c r="H1079" i="1"/>
  <c r="G1079" i="1"/>
  <c r="F1079" i="1"/>
  <c r="H1078" i="1"/>
  <c r="G1078" i="1"/>
  <c r="F1078" i="1"/>
  <c r="G1077" i="1"/>
  <c r="H1077" i="1" s="1"/>
  <c r="F1077" i="1"/>
  <c r="G1076" i="1"/>
  <c r="F1076" i="1"/>
  <c r="H1076" i="1" s="1"/>
  <c r="H1075" i="1"/>
  <c r="G1075" i="1"/>
  <c r="G1074" i="1"/>
  <c r="H1074" i="1" s="1"/>
  <c r="G1073" i="1"/>
  <c r="H1073" i="1" s="1"/>
  <c r="F1073" i="1"/>
  <c r="G1072" i="1"/>
  <c r="F1072" i="1"/>
  <c r="G1071" i="1"/>
  <c r="H1071" i="1" s="1"/>
  <c r="F1071" i="1"/>
  <c r="G1070" i="1"/>
  <c r="H1070" i="1" s="1"/>
  <c r="F1070" i="1"/>
  <c r="G1069" i="1"/>
  <c r="H1069" i="1" s="1"/>
  <c r="H1068" i="1"/>
  <c r="G1068" i="1"/>
  <c r="G1067" i="1"/>
  <c r="F1067" i="1"/>
  <c r="G1066" i="1"/>
  <c r="H1066" i="1" s="1"/>
  <c r="G1065" i="1"/>
  <c r="H1065" i="1" s="1"/>
  <c r="H1064" i="1"/>
  <c r="G1064" i="1"/>
  <c r="G1063" i="1"/>
  <c r="F1063" i="1"/>
  <c r="H1063" i="1" s="1"/>
  <c r="G1062" i="1"/>
  <c r="F1062" i="1"/>
  <c r="G1061" i="1"/>
  <c r="H1061" i="1" s="1"/>
  <c r="F1061" i="1"/>
  <c r="G1060" i="1"/>
  <c r="F1060" i="1"/>
  <c r="G1059" i="1"/>
  <c r="F1059" i="1"/>
  <c r="H1059" i="1" s="1"/>
  <c r="G1058" i="1"/>
  <c r="H1058" i="1" s="1"/>
  <c r="G1057" i="1"/>
  <c r="H1057" i="1" s="1"/>
  <c r="G1056" i="1"/>
  <c r="H1056" i="1" s="1"/>
  <c r="F1056" i="1"/>
  <c r="H1055" i="1"/>
  <c r="G1055" i="1"/>
  <c r="F1055" i="1"/>
  <c r="G1054" i="1"/>
  <c r="H1054" i="1" s="1"/>
  <c r="F1054" i="1"/>
  <c r="H1053" i="1"/>
  <c r="G1053" i="1"/>
  <c r="F1053" i="1"/>
  <c r="G1052" i="1"/>
  <c r="H1052" i="1" s="1"/>
  <c r="F1052" i="1"/>
  <c r="H1051" i="1"/>
  <c r="G1051" i="1"/>
  <c r="F1051" i="1"/>
  <c r="G1050" i="1"/>
  <c r="H1050" i="1" s="1"/>
  <c r="G1049" i="1"/>
  <c r="H1049" i="1" s="1"/>
  <c r="G1048" i="1"/>
  <c r="H1048" i="1" s="1"/>
  <c r="F1048" i="1"/>
  <c r="G1047" i="1"/>
  <c r="H1047" i="1" s="1"/>
  <c r="H1046" i="1"/>
  <c r="G1046" i="1"/>
  <c r="H1045" i="1"/>
  <c r="G1045" i="1"/>
  <c r="F1045" i="1"/>
  <c r="G1044" i="1"/>
  <c r="H1044" i="1" s="1"/>
  <c r="G1043" i="1"/>
  <c r="H1043" i="1" s="1"/>
  <c r="G1042" i="1"/>
  <c r="H1042" i="1" s="1"/>
  <c r="G1041" i="1"/>
  <c r="H1041" i="1" s="1"/>
  <c r="F1041" i="1"/>
  <c r="G1040" i="1"/>
  <c r="H1040" i="1" s="1"/>
  <c r="F1040" i="1"/>
  <c r="G1039" i="1"/>
  <c r="H1039" i="1" s="1"/>
  <c r="F1039" i="1"/>
  <c r="G1038" i="1"/>
  <c r="F1038" i="1"/>
  <c r="G1037" i="1"/>
  <c r="F1037" i="1"/>
  <c r="G1036" i="1"/>
  <c r="H1036" i="1" s="1"/>
  <c r="H1035" i="1"/>
  <c r="G1035" i="1"/>
  <c r="G1034" i="1"/>
  <c r="H1034" i="1" s="1"/>
  <c r="F1034" i="1"/>
  <c r="G1033" i="1"/>
  <c r="H1033" i="1" s="1"/>
  <c r="F1033" i="1"/>
  <c r="G1032" i="1"/>
  <c r="F1032" i="1"/>
  <c r="G1031" i="1"/>
  <c r="H1031" i="1" s="1"/>
  <c r="F1031" i="1"/>
  <c r="G1030" i="1"/>
  <c r="H1030" i="1" s="1"/>
  <c r="F1030" i="1"/>
  <c r="G1029" i="1"/>
  <c r="F1029" i="1"/>
  <c r="G1028" i="1"/>
  <c r="H1028" i="1" s="1"/>
  <c r="H1027" i="1"/>
  <c r="G1027" i="1"/>
  <c r="G1026" i="1"/>
  <c r="F1026" i="1"/>
  <c r="G1025" i="1"/>
  <c r="F1025" i="1"/>
  <c r="G1024" i="1"/>
  <c r="F1024" i="1"/>
  <c r="G1023" i="1"/>
  <c r="H1023" i="1" s="1"/>
  <c r="H1022" i="1"/>
  <c r="G1022" i="1"/>
  <c r="G1021" i="1"/>
  <c r="F1021" i="1"/>
  <c r="H1020" i="1"/>
  <c r="G1020" i="1"/>
  <c r="F1020" i="1"/>
  <c r="G1019" i="1"/>
  <c r="H1019" i="1" s="1"/>
  <c r="G1018" i="1"/>
  <c r="H1018" i="1" s="1"/>
  <c r="G1017" i="1"/>
  <c r="H1017" i="1" s="1"/>
  <c r="F1017" i="1"/>
  <c r="H1016" i="1"/>
  <c r="G1016" i="1"/>
  <c r="G1015" i="1"/>
  <c r="H1015" i="1" s="1"/>
  <c r="G1014" i="1"/>
  <c r="H1014" i="1" s="1"/>
  <c r="G1013" i="1"/>
  <c r="H1013" i="1" s="1"/>
  <c r="F1013" i="1"/>
  <c r="G1012" i="1"/>
  <c r="F1012" i="1"/>
  <c r="H1012" i="1" s="1"/>
  <c r="H1011" i="1"/>
  <c r="G1011" i="1"/>
  <c r="F1011" i="1"/>
  <c r="G1010" i="1"/>
  <c r="H1010" i="1" s="1"/>
  <c r="F1010" i="1"/>
  <c r="G1009" i="1"/>
  <c r="H1009" i="1" s="1"/>
  <c r="F1009" i="1"/>
  <c r="H1008" i="1"/>
  <c r="G1008" i="1"/>
  <c r="G1007" i="1"/>
  <c r="H1007" i="1" s="1"/>
  <c r="G1006" i="1"/>
  <c r="H1006" i="1" s="1"/>
  <c r="F1006" i="1"/>
  <c r="G1005" i="1"/>
  <c r="F1005" i="1"/>
  <c r="G1004" i="1"/>
  <c r="H1004" i="1" s="1"/>
  <c r="F1004" i="1"/>
  <c r="G1003" i="1"/>
  <c r="F1003" i="1"/>
  <c r="G1002" i="1"/>
  <c r="F1002" i="1"/>
  <c r="G1001" i="1"/>
  <c r="F1001" i="1"/>
  <c r="G1000" i="1"/>
  <c r="H1000" i="1" s="1"/>
  <c r="F1000" i="1"/>
  <c r="G999" i="1"/>
  <c r="F999" i="1"/>
  <c r="G998" i="1"/>
  <c r="H998" i="1" s="1"/>
  <c r="F998" i="1"/>
  <c r="G997" i="1"/>
  <c r="H997" i="1" s="1"/>
  <c r="H996" i="1"/>
  <c r="G996" i="1"/>
  <c r="G995" i="1"/>
  <c r="F995" i="1"/>
  <c r="H995" i="1" s="1"/>
  <c r="G994" i="1"/>
  <c r="H994" i="1" s="1"/>
  <c r="G993" i="1"/>
  <c r="H993" i="1" s="1"/>
  <c r="G992" i="1"/>
  <c r="F992" i="1"/>
  <c r="H991" i="1"/>
  <c r="G991" i="1"/>
  <c r="H990" i="1"/>
  <c r="G990" i="1"/>
  <c r="G989" i="1"/>
  <c r="H989" i="1" s="1"/>
  <c r="H988" i="1"/>
  <c r="G988" i="1"/>
  <c r="H987" i="1"/>
  <c r="G987" i="1"/>
  <c r="G986" i="1"/>
  <c r="F986" i="1"/>
  <c r="A986" i="1"/>
  <c r="H985" i="1"/>
  <c r="G985" i="1"/>
  <c r="F985" i="1"/>
  <c r="A985" i="1"/>
  <c r="G984" i="1"/>
  <c r="H984" i="1" s="1"/>
  <c r="F984" i="1"/>
  <c r="H983" i="1"/>
  <c r="G983" i="1"/>
  <c r="G982" i="1"/>
  <c r="H982" i="1" s="1"/>
  <c r="G981" i="1"/>
  <c r="F981" i="1"/>
  <c r="G980" i="1"/>
  <c r="H980" i="1" s="1"/>
  <c r="F980" i="1"/>
  <c r="G979" i="1"/>
  <c r="H979" i="1" s="1"/>
  <c r="F979" i="1"/>
  <c r="G978" i="1"/>
  <c r="F978" i="1"/>
  <c r="G977" i="1"/>
  <c r="H977" i="1" s="1"/>
  <c r="H976" i="1"/>
  <c r="G976" i="1"/>
  <c r="G975" i="1"/>
  <c r="F975" i="1"/>
  <c r="G974" i="1"/>
  <c r="H974" i="1" s="1"/>
  <c r="G973" i="1"/>
  <c r="H973" i="1" s="1"/>
  <c r="H972" i="1"/>
  <c r="G972" i="1"/>
  <c r="G971" i="1"/>
  <c r="H971" i="1" s="1"/>
  <c r="G970" i="1"/>
  <c r="F970" i="1"/>
  <c r="G969" i="1"/>
  <c r="H969" i="1" s="1"/>
  <c r="F969" i="1"/>
  <c r="G968" i="1"/>
  <c r="F968" i="1"/>
  <c r="G967" i="1"/>
  <c r="H967" i="1" s="1"/>
  <c r="H966" i="1"/>
  <c r="G966" i="1"/>
  <c r="G965" i="1"/>
  <c r="F965" i="1"/>
  <c r="G964" i="1"/>
  <c r="F964" i="1"/>
  <c r="H964" i="1" s="1"/>
  <c r="G963" i="1"/>
  <c r="H963" i="1" s="1"/>
  <c r="F963" i="1"/>
  <c r="G962" i="1"/>
  <c r="H962" i="1" s="1"/>
  <c r="F962" i="1"/>
  <c r="G961" i="1"/>
  <c r="H961" i="1" s="1"/>
  <c r="F961" i="1"/>
  <c r="G960" i="1"/>
  <c r="H960" i="1" s="1"/>
  <c r="F960" i="1"/>
  <c r="G959" i="1"/>
  <c r="H959" i="1" s="1"/>
  <c r="G958" i="1"/>
  <c r="H958" i="1" s="1"/>
  <c r="H957" i="1"/>
  <c r="G957" i="1"/>
  <c r="F957" i="1"/>
  <c r="G956" i="1"/>
  <c r="H956" i="1" s="1"/>
  <c r="H955" i="1"/>
  <c r="G955" i="1"/>
  <c r="G954" i="1"/>
  <c r="F954" i="1"/>
  <c r="G953" i="1"/>
  <c r="H953" i="1" s="1"/>
  <c r="H952" i="1"/>
  <c r="G952" i="1"/>
  <c r="G951" i="1"/>
  <c r="H951" i="1" s="1"/>
  <c r="F951" i="1"/>
  <c r="G950" i="1"/>
  <c r="H950" i="1" s="1"/>
  <c r="F950" i="1"/>
  <c r="G949" i="1"/>
  <c r="H949" i="1" s="1"/>
  <c r="G948" i="1"/>
  <c r="H948" i="1" s="1"/>
  <c r="G947" i="1"/>
  <c r="H947" i="1" s="1"/>
  <c r="G946" i="1"/>
  <c r="H946" i="1" s="1"/>
  <c r="G945" i="1"/>
  <c r="H945" i="1" s="1"/>
  <c r="H944" i="1"/>
  <c r="G944" i="1"/>
  <c r="F944" i="1"/>
  <c r="G943" i="1"/>
  <c r="F943" i="1"/>
  <c r="H943" i="1" s="1"/>
  <c r="G942" i="1"/>
  <c r="H942" i="1" s="1"/>
  <c r="F942" i="1"/>
  <c r="G941" i="1"/>
  <c r="H941" i="1" s="1"/>
  <c r="G940" i="1"/>
  <c r="H940" i="1" s="1"/>
  <c r="G939" i="1"/>
  <c r="F939" i="1"/>
  <c r="G938" i="1"/>
  <c r="H938" i="1" s="1"/>
  <c r="F938" i="1"/>
  <c r="G937" i="1"/>
  <c r="F937" i="1"/>
  <c r="G936" i="1"/>
  <c r="H936" i="1" s="1"/>
  <c r="F936" i="1"/>
  <c r="G935" i="1"/>
  <c r="H935" i="1" s="1"/>
  <c r="H934" i="1"/>
  <c r="G934" i="1"/>
  <c r="H933" i="1"/>
  <c r="G933" i="1"/>
  <c r="F933" i="1"/>
  <c r="G932" i="1"/>
  <c r="H932" i="1" s="1"/>
  <c r="G931" i="1"/>
  <c r="H931" i="1" s="1"/>
  <c r="G930" i="1"/>
  <c r="H930" i="1" s="1"/>
  <c r="F930" i="1"/>
  <c r="G929" i="1"/>
  <c r="H929" i="1" s="1"/>
  <c r="F929" i="1"/>
  <c r="H928" i="1"/>
  <c r="G928" i="1"/>
  <c r="G927" i="1"/>
  <c r="H927" i="1" s="1"/>
  <c r="G926" i="1"/>
  <c r="H926" i="1" s="1"/>
  <c r="H925" i="1"/>
  <c r="G925" i="1"/>
  <c r="G924" i="1"/>
  <c r="H924" i="1" s="1"/>
  <c r="G923" i="1"/>
  <c r="F923" i="1"/>
  <c r="G922" i="1"/>
  <c r="F922" i="1"/>
  <c r="G921" i="1"/>
  <c r="H921" i="1" s="1"/>
  <c r="F921" i="1"/>
  <c r="G920" i="1"/>
  <c r="H920" i="1" s="1"/>
  <c r="H919" i="1"/>
  <c r="G919" i="1"/>
  <c r="H918" i="1"/>
  <c r="G918" i="1"/>
  <c r="F918" i="1"/>
  <c r="G917" i="1"/>
  <c r="F917" i="1"/>
  <c r="G916" i="1"/>
  <c r="H916" i="1" s="1"/>
  <c r="F916" i="1"/>
  <c r="G915" i="1"/>
  <c r="H915" i="1" s="1"/>
  <c r="F915" i="1"/>
  <c r="G914" i="1"/>
  <c r="H914" i="1" s="1"/>
  <c r="G913" i="1"/>
  <c r="H913" i="1" s="1"/>
  <c r="G912" i="1"/>
  <c r="F912" i="1"/>
  <c r="H912" i="1" s="1"/>
  <c r="G911" i="1"/>
  <c r="H911" i="1" s="1"/>
  <c r="G910" i="1"/>
  <c r="H910" i="1" s="1"/>
  <c r="G909" i="1"/>
  <c r="H909" i="1" s="1"/>
  <c r="F909" i="1"/>
  <c r="G908" i="1"/>
  <c r="F908" i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H900" i="1"/>
  <c r="G900" i="1"/>
  <c r="G899" i="1"/>
  <c r="H899" i="1" s="1"/>
  <c r="G898" i="1"/>
  <c r="H898" i="1" s="1"/>
  <c r="G897" i="1"/>
  <c r="H896" i="1"/>
  <c r="G896" i="1"/>
  <c r="G895" i="1"/>
  <c r="G894" i="1"/>
  <c r="F894" i="1"/>
  <c r="H893" i="1"/>
  <c r="G893" i="1"/>
  <c r="F893" i="1"/>
  <c r="F895" i="1" s="1"/>
  <c r="H895" i="1" s="1"/>
  <c r="G892" i="1"/>
  <c r="H892" i="1" s="1"/>
  <c r="G891" i="1"/>
  <c r="H891" i="1" s="1"/>
  <c r="G890" i="1"/>
  <c r="G889" i="1"/>
  <c r="H889" i="1" s="1"/>
  <c r="F889" i="1"/>
  <c r="G888" i="1"/>
  <c r="F888" i="1"/>
  <c r="G887" i="1"/>
  <c r="H887" i="1" s="1"/>
  <c r="F887" i="1"/>
  <c r="G886" i="1"/>
  <c r="H886" i="1" s="1"/>
  <c r="F886" i="1"/>
  <c r="G885" i="1"/>
  <c r="H885" i="1" s="1"/>
  <c r="F885" i="1"/>
  <c r="G884" i="1"/>
  <c r="H884" i="1" s="1"/>
  <c r="G883" i="1"/>
  <c r="H883" i="1" s="1"/>
  <c r="G882" i="1"/>
  <c r="F882" i="1"/>
  <c r="G881" i="1"/>
  <c r="F881" i="1"/>
  <c r="G880" i="1"/>
  <c r="H880" i="1" s="1"/>
  <c r="G879" i="1"/>
  <c r="H879" i="1" s="1"/>
  <c r="G878" i="1"/>
  <c r="H878" i="1" s="1"/>
  <c r="F878" i="1"/>
  <c r="G877" i="1"/>
  <c r="F877" i="1"/>
  <c r="H877" i="1" s="1"/>
  <c r="G876" i="1"/>
  <c r="H876" i="1" s="1"/>
  <c r="G875" i="1"/>
  <c r="H875" i="1" s="1"/>
  <c r="G874" i="1"/>
  <c r="H874" i="1" s="1"/>
  <c r="G873" i="1"/>
  <c r="H873" i="1" s="1"/>
  <c r="G872" i="1"/>
  <c r="H872" i="1" s="1"/>
  <c r="F872" i="1"/>
  <c r="G871" i="1"/>
  <c r="H871" i="1" s="1"/>
  <c r="F871" i="1"/>
  <c r="G870" i="1"/>
  <c r="F870" i="1"/>
  <c r="G869" i="1"/>
  <c r="F869" i="1"/>
  <c r="G868" i="1"/>
  <c r="H868" i="1" s="1"/>
  <c r="F868" i="1"/>
  <c r="G867" i="1"/>
  <c r="H867" i="1" s="1"/>
  <c r="G866" i="1"/>
  <c r="H866" i="1" s="1"/>
  <c r="G865" i="1"/>
  <c r="H865" i="1" s="1"/>
  <c r="F865" i="1"/>
  <c r="G864" i="1"/>
  <c r="F864" i="1"/>
  <c r="G863" i="1"/>
  <c r="H863" i="1" s="1"/>
  <c r="F863" i="1"/>
  <c r="G862" i="1"/>
  <c r="F862" i="1"/>
  <c r="G861" i="1"/>
  <c r="H861" i="1" s="1"/>
  <c r="F861" i="1"/>
  <c r="G860" i="1"/>
  <c r="H860" i="1" s="1"/>
  <c r="F860" i="1"/>
  <c r="G859" i="1"/>
  <c r="H859" i="1" s="1"/>
  <c r="F859" i="1"/>
  <c r="G858" i="1"/>
  <c r="H858" i="1" s="1"/>
  <c r="F858" i="1"/>
  <c r="G857" i="1"/>
  <c r="H857" i="1" s="1"/>
  <c r="F857" i="1"/>
  <c r="G856" i="1"/>
  <c r="H856" i="1" s="1"/>
  <c r="G855" i="1"/>
  <c r="H855" i="1" s="1"/>
  <c r="G854" i="1"/>
  <c r="H854" i="1" s="1"/>
  <c r="F854" i="1"/>
  <c r="G853" i="1"/>
  <c r="H853" i="1" s="1"/>
  <c r="F853" i="1"/>
  <c r="G852" i="1"/>
  <c r="H852" i="1" s="1"/>
  <c r="F852" i="1"/>
  <c r="G851" i="1"/>
  <c r="H851" i="1" s="1"/>
  <c r="G850" i="1"/>
  <c r="H850" i="1" s="1"/>
  <c r="G849" i="1"/>
  <c r="F849" i="1"/>
  <c r="H849" i="1" s="1"/>
  <c r="G848" i="1"/>
  <c r="H848" i="1" s="1"/>
  <c r="F848" i="1"/>
  <c r="G847" i="1"/>
  <c r="H847" i="1" s="1"/>
  <c r="F847" i="1"/>
  <c r="G846" i="1"/>
  <c r="H846" i="1" s="1"/>
  <c r="G845" i="1"/>
  <c r="H845" i="1" s="1"/>
  <c r="G844" i="1"/>
  <c r="F844" i="1"/>
  <c r="G843" i="1"/>
  <c r="H843" i="1" s="1"/>
  <c r="G842" i="1"/>
  <c r="H842" i="1" s="1"/>
  <c r="H841" i="1"/>
  <c r="G841" i="1"/>
  <c r="G840" i="1"/>
  <c r="H840" i="1" s="1"/>
  <c r="F840" i="1"/>
  <c r="G839" i="1"/>
  <c r="H839" i="1" s="1"/>
  <c r="F839" i="1"/>
  <c r="G838" i="1"/>
  <c r="H838" i="1" s="1"/>
  <c r="F838" i="1"/>
  <c r="G837" i="1"/>
  <c r="H837" i="1" s="1"/>
  <c r="F837" i="1"/>
  <c r="H836" i="1"/>
  <c r="G836" i="1"/>
  <c r="F836" i="1"/>
  <c r="G835" i="1"/>
  <c r="H835" i="1" s="1"/>
  <c r="G834" i="1"/>
  <c r="H834" i="1" s="1"/>
  <c r="G833" i="1"/>
  <c r="H833" i="1" s="1"/>
  <c r="F833" i="1"/>
  <c r="G832" i="1"/>
  <c r="H832" i="1" s="1"/>
  <c r="F832" i="1"/>
  <c r="G831" i="1"/>
  <c r="H831" i="1" s="1"/>
  <c r="F831" i="1"/>
  <c r="H830" i="1"/>
  <c r="G830" i="1"/>
  <c r="F830" i="1"/>
  <c r="G829" i="1"/>
  <c r="H829" i="1" s="1"/>
  <c r="F829" i="1"/>
  <c r="H828" i="1"/>
  <c r="G828" i="1"/>
  <c r="F828" i="1"/>
  <c r="G827" i="1"/>
  <c r="F827" i="1"/>
  <c r="H826" i="1"/>
  <c r="G826" i="1"/>
  <c r="H825" i="1"/>
  <c r="G825" i="1"/>
  <c r="G824" i="1"/>
  <c r="F824" i="1"/>
  <c r="G823" i="1"/>
  <c r="F823" i="1"/>
  <c r="G822" i="1"/>
  <c r="H822" i="1" s="1"/>
  <c r="F822" i="1"/>
  <c r="G821" i="1"/>
  <c r="F821" i="1"/>
  <c r="G820" i="1"/>
  <c r="F820" i="1"/>
  <c r="G819" i="1"/>
  <c r="H819" i="1" s="1"/>
  <c r="G818" i="1"/>
  <c r="H818" i="1" s="1"/>
  <c r="G817" i="1"/>
  <c r="F817" i="1"/>
  <c r="G816" i="1"/>
  <c r="H816" i="1" s="1"/>
  <c r="G815" i="1"/>
  <c r="H815" i="1" s="1"/>
  <c r="G814" i="1"/>
  <c r="H814" i="1" s="1"/>
  <c r="G813" i="1"/>
  <c r="H813" i="1" s="1"/>
  <c r="F813" i="1"/>
  <c r="G812" i="1"/>
  <c r="H812" i="1" s="1"/>
  <c r="F812" i="1"/>
  <c r="G811" i="1"/>
  <c r="H811" i="1" s="1"/>
  <c r="F811" i="1"/>
  <c r="G810" i="1"/>
  <c r="H810" i="1" s="1"/>
  <c r="F810" i="1"/>
  <c r="G809" i="1"/>
  <c r="H809" i="1" s="1"/>
  <c r="F809" i="1"/>
  <c r="G808" i="1"/>
  <c r="H808" i="1" s="1"/>
  <c r="G807" i="1"/>
  <c r="H807" i="1" s="1"/>
  <c r="G806" i="1"/>
  <c r="H806" i="1" s="1"/>
  <c r="F806" i="1"/>
  <c r="G805" i="1"/>
  <c r="H805" i="1" s="1"/>
  <c r="F805" i="1"/>
  <c r="G804" i="1"/>
  <c r="H804" i="1" s="1"/>
  <c r="F804" i="1"/>
  <c r="G803" i="1"/>
  <c r="H803" i="1" s="1"/>
  <c r="F803" i="1"/>
  <c r="G802" i="1"/>
  <c r="H802" i="1" s="1"/>
  <c r="F802" i="1"/>
  <c r="H801" i="1"/>
  <c r="G801" i="1"/>
  <c r="F801" i="1"/>
  <c r="G800" i="1"/>
  <c r="H800" i="1" s="1"/>
  <c r="F800" i="1"/>
  <c r="H799" i="1"/>
  <c r="G799" i="1"/>
  <c r="F799" i="1"/>
  <c r="G798" i="1"/>
  <c r="H798" i="1" s="1"/>
  <c r="G797" i="1"/>
  <c r="H797" i="1" s="1"/>
  <c r="G796" i="1"/>
  <c r="H796" i="1" s="1"/>
  <c r="F796" i="1"/>
  <c r="G795" i="1"/>
  <c r="H795" i="1" s="1"/>
  <c r="F795" i="1"/>
  <c r="G794" i="1"/>
  <c r="F794" i="1"/>
  <c r="G793" i="1"/>
  <c r="H793" i="1" s="1"/>
  <c r="H792" i="1"/>
  <c r="G792" i="1"/>
  <c r="G791" i="1"/>
  <c r="H791" i="1" s="1"/>
  <c r="F791" i="1"/>
  <c r="G790" i="1"/>
  <c r="H790" i="1" s="1"/>
  <c r="G789" i="1"/>
  <c r="H789" i="1" s="1"/>
  <c r="G788" i="1"/>
  <c r="H788" i="1" s="1"/>
  <c r="G787" i="1"/>
  <c r="H787" i="1" s="1"/>
  <c r="F787" i="1"/>
  <c r="G786" i="1"/>
  <c r="F786" i="1"/>
  <c r="H786" i="1" s="1"/>
  <c r="G785" i="1"/>
  <c r="H785" i="1" s="1"/>
  <c r="F785" i="1"/>
  <c r="G784" i="1"/>
  <c r="H784" i="1" s="1"/>
  <c r="F784" i="1"/>
  <c r="G783" i="1"/>
  <c r="F783" i="1"/>
  <c r="G782" i="1"/>
  <c r="H782" i="1" s="1"/>
  <c r="F782" i="1"/>
  <c r="G781" i="1"/>
  <c r="H781" i="1" s="1"/>
  <c r="G780" i="1"/>
  <c r="H780" i="1" s="1"/>
  <c r="G779" i="1"/>
  <c r="H779" i="1" s="1"/>
  <c r="F779" i="1"/>
  <c r="G778" i="1"/>
  <c r="H778" i="1" s="1"/>
  <c r="F778" i="1"/>
  <c r="G777" i="1"/>
  <c r="F777" i="1"/>
  <c r="G776" i="1"/>
  <c r="H776" i="1" s="1"/>
  <c r="H775" i="1"/>
  <c r="G775" i="1"/>
  <c r="G774" i="1"/>
  <c r="H774" i="1" s="1"/>
  <c r="F774" i="1"/>
  <c r="G773" i="1"/>
  <c r="F773" i="1"/>
  <c r="G772" i="1"/>
  <c r="F772" i="1"/>
  <c r="G771" i="1"/>
  <c r="H771" i="1" s="1"/>
  <c r="G770" i="1"/>
  <c r="H770" i="1" s="1"/>
  <c r="G769" i="1"/>
  <c r="F769" i="1"/>
  <c r="H768" i="1"/>
  <c r="G768" i="1"/>
  <c r="G767" i="1"/>
  <c r="H767" i="1" s="1"/>
  <c r="H766" i="1"/>
  <c r="G766" i="1"/>
  <c r="G765" i="1"/>
  <c r="H765" i="1" s="1"/>
  <c r="F765" i="1"/>
  <c r="G764" i="1"/>
  <c r="F764" i="1"/>
  <c r="G763" i="1"/>
  <c r="H763" i="1" s="1"/>
  <c r="F763" i="1"/>
  <c r="G762" i="1"/>
  <c r="F762" i="1"/>
  <c r="G761" i="1"/>
  <c r="F761" i="1"/>
  <c r="H761" i="1" s="1"/>
  <c r="G760" i="1"/>
  <c r="H760" i="1" s="1"/>
  <c r="H759" i="1"/>
  <c r="G759" i="1"/>
  <c r="G758" i="1"/>
  <c r="H758" i="1" s="1"/>
  <c r="F758" i="1"/>
  <c r="G757" i="1"/>
  <c r="H757" i="1" s="1"/>
  <c r="F757" i="1"/>
  <c r="G756" i="1"/>
  <c r="H756" i="1" s="1"/>
  <c r="F756" i="1"/>
  <c r="G755" i="1"/>
  <c r="H755" i="1" s="1"/>
  <c r="F755" i="1"/>
  <c r="G754" i="1"/>
  <c r="H754" i="1" s="1"/>
  <c r="F754" i="1"/>
  <c r="H753" i="1"/>
  <c r="G753" i="1"/>
  <c r="F753" i="1"/>
  <c r="G752" i="1"/>
  <c r="H752" i="1" s="1"/>
  <c r="G751" i="1"/>
  <c r="H751" i="1" s="1"/>
  <c r="H750" i="1"/>
  <c r="G750" i="1"/>
  <c r="F750" i="1"/>
  <c r="G749" i="1"/>
  <c r="F749" i="1"/>
  <c r="H748" i="1"/>
  <c r="G748" i="1"/>
  <c r="F748" i="1"/>
  <c r="G747" i="1"/>
  <c r="F747" i="1"/>
  <c r="H746" i="1"/>
  <c r="G746" i="1"/>
  <c r="G745" i="1"/>
  <c r="H745" i="1" s="1"/>
  <c r="G744" i="1"/>
  <c r="H744" i="1" s="1"/>
  <c r="F744" i="1"/>
  <c r="G743" i="1"/>
  <c r="H743" i="1" s="1"/>
  <c r="G742" i="1"/>
  <c r="H742" i="1" s="1"/>
  <c r="G741" i="1"/>
  <c r="H741" i="1" s="1"/>
  <c r="G740" i="1"/>
  <c r="H740" i="1" s="1"/>
  <c r="F740" i="1"/>
  <c r="G739" i="1"/>
  <c r="F739" i="1"/>
  <c r="G738" i="1"/>
  <c r="F738" i="1"/>
  <c r="H738" i="1" s="1"/>
  <c r="G737" i="1"/>
  <c r="F737" i="1"/>
  <c r="G736" i="1"/>
  <c r="H736" i="1" s="1"/>
  <c r="F736" i="1"/>
  <c r="G735" i="1"/>
  <c r="H735" i="1" s="1"/>
  <c r="H734" i="1"/>
  <c r="G734" i="1"/>
  <c r="G733" i="1"/>
  <c r="H733" i="1" s="1"/>
  <c r="F733" i="1"/>
  <c r="G732" i="1"/>
  <c r="H732" i="1" s="1"/>
  <c r="F732" i="1"/>
  <c r="G731" i="1"/>
  <c r="H731" i="1" s="1"/>
  <c r="F731" i="1"/>
  <c r="H730" i="1"/>
  <c r="G730" i="1"/>
  <c r="F730" i="1"/>
  <c r="G729" i="1"/>
  <c r="H729" i="1" s="1"/>
  <c r="F729" i="1"/>
  <c r="H728" i="1"/>
  <c r="G728" i="1"/>
  <c r="F728" i="1"/>
  <c r="G727" i="1"/>
  <c r="H727" i="1" s="1"/>
  <c r="G726" i="1"/>
  <c r="H726" i="1" s="1"/>
  <c r="H725" i="1"/>
  <c r="G725" i="1"/>
  <c r="F725" i="1"/>
  <c r="G724" i="1"/>
  <c r="H724" i="1" s="1"/>
  <c r="G723" i="1"/>
  <c r="H723" i="1" s="1"/>
  <c r="G722" i="1"/>
  <c r="H722" i="1" s="1"/>
  <c r="F722" i="1"/>
  <c r="G721" i="1"/>
  <c r="H721" i="1" s="1"/>
  <c r="G720" i="1"/>
  <c r="H720" i="1" s="1"/>
  <c r="G719" i="1"/>
  <c r="H719" i="1" s="1"/>
  <c r="G718" i="1"/>
  <c r="F718" i="1"/>
  <c r="G717" i="1"/>
  <c r="H717" i="1" s="1"/>
  <c r="F717" i="1"/>
  <c r="G716" i="1"/>
  <c r="F716" i="1"/>
  <c r="G715" i="1"/>
  <c r="F715" i="1"/>
  <c r="H715" i="1" s="1"/>
  <c r="G714" i="1"/>
  <c r="F714" i="1"/>
  <c r="G713" i="1"/>
  <c r="H713" i="1" s="1"/>
  <c r="G712" i="1"/>
  <c r="H712" i="1" s="1"/>
  <c r="G711" i="1"/>
  <c r="F711" i="1"/>
  <c r="H711" i="1" s="1"/>
  <c r="G710" i="1"/>
  <c r="H710" i="1" s="1"/>
  <c r="F710" i="1"/>
  <c r="G709" i="1"/>
  <c r="H709" i="1" s="1"/>
  <c r="F709" i="1"/>
  <c r="G708" i="1"/>
  <c r="F708" i="1"/>
  <c r="G707" i="1"/>
  <c r="H707" i="1" s="1"/>
  <c r="F707" i="1"/>
  <c r="G706" i="1"/>
  <c r="F706" i="1"/>
  <c r="H705" i="1"/>
  <c r="G705" i="1"/>
  <c r="G704" i="1"/>
  <c r="H704" i="1" s="1"/>
  <c r="G703" i="1"/>
  <c r="F703" i="1"/>
  <c r="H702" i="1"/>
  <c r="G702" i="1"/>
  <c r="F702" i="1"/>
  <c r="G701" i="1"/>
  <c r="H701" i="1" s="1"/>
  <c r="F701" i="1"/>
  <c r="H700" i="1"/>
  <c r="G700" i="1"/>
  <c r="G699" i="1"/>
  <c r="H699" i="1" s="1"/>
  <c r="G698" i="1"/>
  <c r="F698" i="1"/>
  <c r="H697" i="1"/>
  <c r="G697" i="1"/>
  <c r="F697" i="1"/>
  <c r="G696" i="1"/>
  <c r="H696" i="1" s="1"/>
  <c r="G695" i="1"/>
  <c r="H695" i="1" s="1"/>
  <c r="G694" i="1"/>
  <c r="F694" i="1"/>
  <c r="H693" i="1"/>
  <c r="G693" i="1"/>
  <c r="G692" i="1"/>
  <c r="H692" i="1" s="1"/>
  <c r="G691" i="1"/>
  <c r="H691" i="1" s="1"/>
  <c r="G690" i="1"/>
  <c r="H690" i="1" s="1"/>
  <c r="F690" i="1"/>
  <c r="G689" i="1"/>
  <c r="F689" i="1"/>
  <c r="G688" i="1"/>
  <c r="H688" i="1" s="1"/>
  <c r="F688" i="1"/>
  <c r="G687" i="1"/>
  <c r="F687" i="1"/>
  <c r="G686" i="1"/>
  <c r="H686" i="1" s="1"/>
  <c r="F686" i="1"/>
  <c r="G685" i="1"/>
  <c r="H685" i="1" s="1"/>
  <c r="G684" i="1"/>
  <c r="H684" i="1" s="1"/>
  <c r="G683" i="1"/>
  <c r="H683" i="1" s="1"/>
  <c r="F683" i="1"/>
  <c r="G682" i="1"/>
  <c r="H682" i="1" s="1"/>
  <c r="F682" i="1"/>
  <c r="G681" i="1"/>
  <c r="H681" i="1" s="1"/>
  <c r="F681" i="1"/>
  <c r="G680" i="1"/>
  <c r="F680" i="1"/>
  <c r="H679" i="1"/>
  <c r="G679" i="1"/>
  <c r="F679" i="1"/>
  <c r="G678" i="1"/>
  <c r="H678" i="1" s="1"/>
  <c r="F678" i="1"/>
  <c r="H677" i="1"/>
  <c r="G677" i="1"/>
  <c r="F677" i="1"/>
  <c r="G676" i="1"/>
  <c r="F676" i="1"/>
  <c r="G675" i="1"/>
  <c r="H675" i="1" s="1"/>
  <c r="F675" i="1"/>
  <c r="G674" i="1"/>
  <c r="H674" i="1" s="1"/>
  <c r="G673" i="1"/>
  <c r="H673" i="1" s="1"/>
  <c r="G672" i="1"/>
  <c r="F672" i="1"/>
  <c r="H672" i="1" s="1"/>
  <c r="G671" i="1"/>
  <c r="H671" i="1" s="1"/>
  <c r="G670" i="1"/>
  <c r="H670" i="1" s="1"/>
  <c r="G669" i="1"/>
  <c r="F669" i="1"/>
  <c r="H669" i="1" s="1"/>
  <c r="H668" i="1"/>
  <c r="G668" i="1"/>
  <c r="H667" i="1"/>
  <c r="G667" i="1"/>
  <c r="G666" i="1"/>
  <c r="H666" i="1" s="1"/>
  <c r="H665" i="1"/>
  <c r="G665" i="1"/>
  <c r="G664" i="1"/>
  <c r="H664" i="1" s="1"/>
  <c r="G663" i="1"/>
  <c r="G662" i="1"/>
  <c r="H662" i="1" s="1"/>
  <c r="G661" i="1"/>
  <c r="F661" i="1"/>
  <c r="A661" i="1"/>
  <c r="G660" i="1"/>
  <c r="H660" i="1" s="1"/>
  <c r="G659" i="1"/>
  <c r="H659" i="1" s="1"/>
  <c r="F659" i="1"/>
  <c r="G658" i="1"/>
  <c r="H658" i="1" s="1"/>
  <c r="F658" i="1"/>
  <c r="A658" i="1"/>
  <c r="A659" i="1" s="1"/>
  <c r="G657" i="1"/>
  <c r="H657" i="1" s="1"/>
  <c r="F657" i="1"/>
  <c r="G656" i="1"/>
  <c r="H656" i="1" s="1"/>
  <c r="A656" i="1"/>
  <c r="G655" i="1"/>
  <c r="H655" i="1" s="1"/>
  <c r="G654" i="1"/>
  <c r="F654" i="1"/>
  <c r="G653" i="1"/>
  <c r="H653" i="1" s="1"/>
  <c r="G652" i="1"/>
  <c r="H652" i="1" s="1"/>
  <c r="F652" i="1"/>
  <c r="G651" i="1"/>
  <c r="H651" i="1" s="1"/>
  <c r="G650" i="1"/>
  <c r="H650" i="1" s="1"/>
  <c r="F650" i="1"/>
  <c r="G649" i="1"/>
  <c r="H649" i="1" s="1"/>
  <c r="F649" i="1"/>
  <c r="G648" i="1"/>
  <c r="F648" i="1"/>
  <c r="G647" i="1"/>
  <c r="H647" i="1" s="1"/>
  <c r="F647" i="1"/>
  <c r="G646" i="1"/>
  <c r="H646" i="1" s="1"/>
  <c r="G645" i="1"/>
  <c r="H645" i="1" s="1"/>
  <c r="G644" i="1"/>
  <c r="H644" i="1" s="1"/>
  <c r="F644" i="1"/>
  <c r="G643" i="1"/>
  <c r="H643" i="1" s="1"/>
  <c r="F643" i="1"/>
  <c r="G642" i="1"/>
  <c r="H642" i="1" s="1"/>
  <c r="F642" i="1"/>
  <c r="H641" i="1"/>
  <c r="G641" i="1"/>
  <c r="F641" i="1"/>
  <c r="G640" i="1"/>
  <c r="H640" i="1" s="1"/>
  <c r="F640" i="1"/>
  <c r="H639" i="1"/>
  <c r="G639" i="1"/>
  <c r="F639" i="1"/>
  <c r="G638" i="1"/>
  <c r="F638" i="1"/>
  <c r="H637" i="1"/>
  <c r="G637" i="1"/>
  <c r="F637" i="1"/>
  <c r="G636" i="1"/>
  <c r="H636" i="1" s="1"/>
  <c r="F636" i="1"/>
  <c r="G635" i="1"/>
  <c r="F635" i="1"/>
  <c r="H635" i="1" s="1"/>
  <c r="G634" i="1"/>
  <c r="H634" i="1" s="1"/>
  <c r="F634" i="1"/>
  <c r="G633" i="1"/>
  <c r="H633" i="1" s="1"/>
  <c r="F633" i="1"/>
  <c r="G632" i="1"/>
  <c r="F632" i="1"/>
  <c r="H631" i="1"/>
  <c r="G631" i="1"/>
  <c r="H630" i="1"/>
  <c r="G630" i="1"/>
  <c r="G629" i="1"/>
  <c r="H629" i="1" s="1"/>
  <c r="F629" i="1"/>
  <c r="G628" i="1"/>
  <c r="F628" i="1"/>
  <c r="G627" i="1"/>
  <c r="F627" i="1"/>
  <c r="G626" i="1"/>
  <c r="F626" i="1"/>
  <c r="G625" i="1"/>
  <c r="H625" i="1" s="1"/>
  <c r="F625" i="1"/>
  <c r="G624" i="1"/>
  <c r="H624" i="1" s="1"/>
  <c r="F624" i="1"/>
  <c r="G623" i="1"/>
  <c r="H623" i="1" s="1"/>
  <c r="F623" i="1"/>
  <c r="G622" i="1"/>
  <c r="F622" i="1"/>
  <c r="G621" i="1"/>
  <c r="F621" i="1"/>
  <c r="G620" i="1"/>
  <c r="H620" i="1" s="1"/>
  <c r="G619" i="1"/>
  <c r="H619" i="1" s="1"/>
  <c r="G618" i="1"/>
  <c r="F618" i="1"/>
  <c r="H618" i="1" s="1"/>
  <c r="G617" i="1"/>
  <c r="H617" i="1" s="1"/>
  <c r="F617" i="1"/>
  <c r="G616" i="1"/>
  <c r="H616" i="1" s="1"/>
  <c r="F616" i="1"/>
  <c r="H615" i="1"/>
  <c r="G615" i="1"/>
  <c r="F615" i="1"/>
  <c r="G614" i="1"/>
  <c r="H614" i="1" s="1"/>
  <c r="F614" i="1"/>
  <c r="G613" i="1"/>
  <c r="H613" i="1" s="1"/>
  <c r="F613" i="1"/>
  <c r="G612" i="1"/>
  <c r="H612" i="1" s="1"/>
  <c r="F612" i="1"/>
  <c r="H611" i="1"/>
  <c r="G611" i="1"/>
  <c r="F611" i="1"/>
  <c r="G610" i="1"/>
  <c r="H610" i="1" s="1"/>
  <c r="F610" i="1"/>
  <c r="H609" i="1"/>
  <c r="G609" i="1"/>
  <c r="G608" i="1"/>
  <c r="H608" i="1" s="1"/>
  <c r="H607" i="1"/>
  <c r="G607" i="1"/>
  <c r="G606" i="1"/>
  <c r="H606" i="1" s="1"/>
  <c r="F606" i="1"/>
  <c r="G605" i="1"/>
  <c r="H605" i="1" s="1"/>
  <c r="G604" i="1"/>
  <c r="H604" i="1" s="1"/>
  <c r="G603" i="1"/>
  <c r="H603" i="1" s="1"/>
  <c r="F603" i="1"/>
  <c r="G602" i="1"/>
  <c r="F602" i="1"/>
  <c r="H602" i="1" s="1"/>
  <c r="G601" i="1"/>
  <c r="F601" i="1"/>
  <c r="H601" i="1" s="1"/>
  <c r="G600" i="1"/>
  <c r="F600" i="1"/>
  <c r="H600" i="1" s="1"/>
  <c r="G599" i="1"/>
  <c r="H599" i="1" s="1"/>
  <c r="G598" i="1"/>
  <c r="H598" i="1" s="1"/>
  <c r="G597" i="1"/>
  <c r="F597" i="1"/>
  <c r="G596" i="1"/>
  <c r="F596" i="1"/>
  <c r="G595" i="1"/>
  <c r="H595" i="1" s="1"/>
  <c r="F595" i="1"/>
  <c r="G594" i="1"/>
  <c r="F594" i="1"/>
  <c r="G593" i="1"/>
  <c r="H593" i="1" s="1"/>
  <c r="F593" i="1"/>
  <c r="G592" i="1"/>
  <c r="H592" i="1" s="1"/>
  <c r="F592" i="1"/>
  <c r="G591" i="1"/>
  <c r="F591" i="1"/>
  <c r="G590" i="1"/>
  <c r="F590" i="1"/>
  <c r="G589" i="1"/>
  <c r="H589" i="1" s="1"/>
  <c r="F589" i="1"/>
  <c r="G588" i="1"/>
  <c r="F588" i="1"/>
  <c r="G587" i="1"/>
  <c r="H587" i="1" s="1"/>
  <c r="F587" i="1"/>
  <c r="G586" i="1"/>
  <c r="H586" i="1" s="1"/>
  <c r="F586" i="1"/>
  <c r="G585" i="1"/>
  <c r="F585" i="1"/>
  <c r="G584" i="1"/>
  <c r="F584" i="1"/>
  <c r="G583" i="1"/>
  <c r="H583" i="1" s="1"/>
  <c r="F583" i="1"/>
  <c r="G582" i="1"/>
  <c r="F582" i="1"/>
  <c r="G581" i="1"/>
  <c r="H581" i="1" s="1"/>
  <c r="G580" i="1"/>
  <c r="H580" i="1" s="1"/>
  <c r="G579" i="1"/>
  <c r="F579" i="1"/>
  <c r="G578" i="1"/>
  <c r="F578" i="1"/>
  <c r="H578" i="1" s="1"/>
  <c r="G577" i="1"/>
  <c r="H577" i="1" s="1"/>
  <c r="F577" i="1"/>
  <c r="G576" i="1"/>
  <c r="H576" i="1" s="1"/>
  <c r="F576" i="1"/>
  <c r="G575" i="1"/>
  <c r="H575" i="1" s="1"/>
  <c r="G574" i="1"/>
  <c r="H574" i="1" s="1"/>
  <c r="G573" i="1"/>
  <c r="H573" i="1" s="1"/>
  <c r="F573" i="1"/>
  <c r="G572" i="1"/>
  <c r="F572" i="1"/>
  <c r="H572" i="1" s="1"/>
  <c r="G571" i="1"/>
  <c r="H571" i="1" s="1"/>
  <c r="F571" i="1"/>
  <c r="G570" i="1"/>
  <c r="F570" i="1"/>
  <c r="H570" i="1" s="1"/>
  <c r="G569" i="1"/>
  <c r="H569" i="1" s="1"/>
  <c r="G568" i="1"/>
  <c r="H568" i="1" s="1"/>
  <c r="G567" i="1"/>
  <c r="F567" i="1"/>
  <c r="G566" i="1"/>
  <c r="F566" i="1"/>
  <c r="G565" i="1"/>
  <c r="F565" i="1"/>
  <c r="G564" i="1"/>
  <c r="F564" i="1"/>
  <c r="G563" i="1"/>
  <c r="H563" i="1" s="1"/>
  <c r="F563" i="1"/>
  <c r="G562" i="1"/>
  <c r="H562" i="1" s="1"/>
  <c r="F562" i="1"/>
  <c r="G561" i="1"/>
  <c r="F561" i="1"/>
  <c r="G560" i="1"/>
  <c r="H560" i="1" s="1"/>
  <c r="H559" i="1"/>
  <c r="G559" i="1"/>
  <c r="G558" i="1"/>
  <c r="H558" i="1" s="1"/>
  <c r="G557" i="1"/>
  <c r="F557" i="1"/>
  <c r="G556" i="1"/>
  <c r="H556" i="1" s="1"/>
  <c r="H555" i="1"/>
  <c r="G555" i="1"/>
  <c r="G554" i="1"/>
  <c r="H554" i="1" s="1"/>
  <c r="G553" i="1"/>
  <c r="G552" i="1"/>
  <c r="H552" i="1" s="1"/>
  <c r="G551" i="1"/>
  <c r="F551" i="1"/>
  <c r="G550" i="1"/>
  <c r="F550" i="1"/>
  <c r="G549" i="1"/>
  <c r="H549" i="1" s="1"/>
  <c r="F549" i="1"/>
  <c r="G548" i="1"/>
  <c r="F548" i="1"/>
  <c r="G547" i="1"/>
  <c r="F547" i="1"/>
  <c r="G546" i="1"/>
  <c r="H546" i="1" s="1"/>
  <c r="F546" i="1"/>
  <c r="G545" i="1"/>
  <c r="F545" i="1"/>
  <c r="H545" i="1" s="1"/>
  <c r="G544" i="1"/>
  <c r="H544" i="1" s="1"/>
  <c r="G543" i="1"/>
  <c r="H543" i="1" s="1"/>
  <c r="G542" i="1"/>
  <c r="H542" i="1" s="1"/>
  <c r="F542" i="1"/>
  <c r="A542" i="1"/>
  <c r="A544" i="1" s="1"/>
  <c r="A545" i="1" s="1"/>
  <c r="A546" i="1" s="1"/>
  <c r="A547" i="1" s="1"/>
  <c r="A548" i="1" s="1"/>
  <c r="A549" i="1" s="1"/>
  <c r="A550" i="1" s="1"/>
  <c r="A551" i="1" s="1"/>
  <c r="G541" i="1"/>
  <c r="H541" i="1" s="1"/>
  <c r="G540" i="1"/>
  <c r="H540" i="1" s="1"/>
  <c r="F540" i="1"/>
  <c r="G539" i="1"/>
  <c r="F539" i="1"/>
  <c r="H539" i="1" s="1"/>
  <c r="G538" i="1"/>
  <c r="H538" i="1" s="1"/>
  <c r="F538" i="1"/>
  <c r="G537" i="1"/>
  <c r="F537" i="1"/>
  <c r="G536" i="1"/>
  <c r="H536" i="1" s="1"/>
  <c r="F536" i="1"/>
  <c r="G535" i="1"/>
  <c r="F535" i="1"/>
  <c r="G534" i="1"/>
  <c r="H534" i="1" s="1"/>
  <c r="F534" i="1"/>
  <c r="H533" i="1"/>
  <c r="G533" i="1"/>
  <c r="H532" i="1"/>
  <c r="G532" i="1"/>
  <c r="G531" i="1"/>
  <c r="F531" i="1"/>
  <c r="A531" i="1"/>
  <c r="H530" i="1"/>
  <c r="G530" i="1"/>
  <c r="G529" i="1"/>
  <c r="F529" i="1"/>
  <c r="G528" i="1"/>
  <c r="H528" i="1" s="1"/>
  <c r="H527" i="1"/>
  <c r="G527" i="1"/>
  <c r="F527" i="1"/>
  <c r="G526" i="1"/>
  <c r="F526" i="1"/>
  <c r="H526" i="1" s="1"/>
  <c r="G525" i="1"/>
  <c r="F525" i="1"/>
  <c r="H525" i="1" s="1"/>
  <c r="G524" i="1"/>
  <c r="F524" i="1"/>
  <c r="H524" i="1" s="1"/>
  <c r="G523" i="1"/>
  <c r="H523" i="1" s="1"/>
  <c r="F523" i="1"/>
  <c r="G522" i="1"/>
  <c r="F522" i="1"/>
  <c r="H522" i="1" s="1"/>
  <c r="G521" i="1"/>
  <c r="H521" i="1" s="1"/>
  <c r="H520" i="1"/>
  <c r="G520" i="1"/>
  <c r="G519" i="1"/>
  <c r="H519" i="1" s="1"/>
  <c r="F519" i="1"/>
  <c r="G518" i="1"/>
  <c r="F518" i="1"/>
  <c r="G517" i="1"/>
  <c r="F517" i="1"/>
  <c r="G516" i="1"/>
  <c r="F516" i="1"/>
  <c r="G515" i="1"/>
  <c r="F515" i="1"/>
  <c r="G514" i="1"/>
  <c r="H514" i="1" s="1"/>
  <c r="F514" i="1"/>
  <c r="G513" i="1"/>
  <c r="H513" i="1" s="1"/>
  <c r="F513" i="1"/>
  <c r="G512" i="1"/>
  <c r="F512" i="1"/>
  <c r="G511" i="1"/>
  <c r="F511" i="1"/>
  <c r="G510" i="1"/>
  <c r="F510" i="1"/>
  <c r="G509" i="1"/>
  <c r="H509" i="1" s="1"/>
  <c r="F509" i="1"/>
  <c r="G508" i="1"/>
  <c r="H508" i="1" s="1"/>
  <c r="F508" i="1"/>
  <c r="G507" i="1"/>
  <c r="H507" i="1" s="1"/>
  <c r="F507" i="1"/>
  <c r="G506" i="1"/>
  <c r="H506" i="1" s="1"/>
  <c r="G505" i="1"/>
  <c r="H505" i="1" s="1"/>
  <c r="H504" i="1"/>
  <c r="G504" i="1"/>
  <c r="F504" i="1"/>
  <c r="G503" i="1"/>
  <c r="H503" i="1" s="1"/>
  <c r="G502" i="1"/>
  <c r="H502" i="1" s="1"/>
  <c r="G501" i="1"/>
  <c r="H501" i="1" s="1"/>
  <c r="F501" i="1"/>
  <c r="G500" i="1"/>
  <c r="F500" i="1"/>
  <c r="H500" i="1" s="1"/>
  <c r="G499" i="1"/>
  <c r="H499" i="1" s="1"/>
  <c r="F499" i="1"/>
  <c r="G498" i="1"/>
  <c r="F498" i="1"/>
  <c r="G497" i="1"/>
  <c r="H497" i="1" s="1"/>
  <c r="F497" i="1"/>
  <c r="G496" i="1"/>
  <c r="F496" i="1"/>
  <c r="G495" i="1"/>
  <c r="H495" i="1" s="1"/>
  <c r="F495" i="1"/>
  <c r="G494" i="1"/>
  <c r="F494" i="1"/>
  <c r="H493" i="1"/>
  <c r="G493" i="1"/>
  <c r="F493" i="1"/>
  <c r="H492" i="1"/>
  <c r="G492" i="1"/>
  <c r="H491" i="1"/>
  <c r="G491" i="1"/>
  <c r="G490" i="1"/>
  <c r="F490" i="1"/>
  <c r="G489" i="1"/>
  <c r="F489" i="1"/>
  <c r="G488" i="1"/>
  <c r="F488" i="1"/>
  <c r="G487" i="1"/>
  <c r="H487" i="1" s="1"/>
  <c r="F487" i="1"/>
  <c r="G486" i="1"/>
  <c r="H486" i="1" s="1"/>
  <c r="F486" i="1"/>
  <c r="G485" i="1"/>
  <c r="H485" i="1" s="1"/>
  <c r="F485" i="1"/>
  <c r="G484" i="1"/>
  <c r="F484" i="1"/>
  <c r="G483" i="1"/>
  <c r="F483" i="1"/>
  <c r="G482" i="1"/>
  <c r="F482" i="1"/>
  <c r="G481" i="1"/>
  <c r="H481" i="1" s="1"/>
  <c r="G480" i="1"/>
  <c r="H480" i="1" s="1"/>
  <c r="G479" i="1"/>
  <c r="H479" i="1" s="1"/>
  <c r="F479" i="1"/>
  <c r="G478" i="1"/>
  <c r="H478" i="1" s="1"/>
  <c r="F478" i="1"/>
  <c r="H477" i="1"/>
  <c r="G477" i="1"/>
  <c r="F477" i="1"/>
  <c r="G476" i="1"/>
  <c r="H476" i="1" s="1"/>
  <c r="F476" i="1"/>
  <c r="G475" i="1"/>
  <c r="H475" i="1" s="1"/>
  <c r="F475" i="1"/>
  <c r="G474" i="1"/>
  <c r="H474" i="1" s="1"/>
  <c r="F474" i="1"/>
  <c r="G473" i="1"/>
  <c r="H473" i="1" s="1"/>
  <c r="F473" i="1"/>
  <c r="H472" i="1"/>
  <c r="G472" i="1"/>
  <c r="F472" i="1"/>
  <c r="G471" i="1"/>
  <c r="H471" i="1" s="1"/>
  <c r="F471" i="1"/>
  <c r="H470" i="1"/>
  <c r="G470" i="1"/>
  <c r="G469" i="1"/>
  <c r="H469" i="1" s="1"/>
  <c r="G468" i="1"/>
  <c r="F468" i="1"/>
  <c r="H468" i="1" s="1"/>
  <c r="H467" i="1"/>
  <c r="G467" i="1"/>
  <c r="F467" i="1"/>
  <c r="G466" i="1"/>
  <c r="F466" i="1"/>
  <c r="H466" i="1" s="1"/>
  <c r="G465" i="1"/>
  <c r="F465" i="1"/>
  <c r="H465" i="1" s="1"/>
  <c r="G464" i="1"/>
  <c r="F464" i="1"/>
  <c r="H464" i="1" s="1"/>
  <c r="G463" i="1"/>
  <c r="H463" i="1" s="1"/>
  <c r="F463" i="1"/>
  <c r="G462" i="1"/>
  <c r="F462" i="1"/>
  <c r="H462" i="1" s="1"/>
  <c r="G461" i="1"/>
  <c r="H461" i="1" s="1"/>
  <c r="F461" i="1"/>
  <c r="G460" i="1"/>
  <c r="F460" i="1"/>
  <c r="H460" i="1" s="1"/>
  <c r="G459" i="1"/>
  <c r="H459" i="1" s="1"/>
  <c r="G458" i="1"/>
  <c r="H458" i="1" s="1"/>
  <c r="G457" i="1"/>
  <c r="H457" i="1" s="1"/>
  <c r="F457" i="1"/>
  <c r="G456" i="1"/>
  <c r="H456" i="1" s="1"/>
  <c r="F456" i="1"/>
  <c r="G455" i="1"/>
  <c r="F455" i="1"/>
  <c r="G454" i="1"/>
  <c r="F454" i="1"/>
  <c r="G453" i="1"/>
  <c r="H453" i="1" s="1"/>
  <c r="F453" i="1"/>
  <c r="G452" i="1"/>
  <c r="H452" i="1" s="1"/>
  <c r="F452" i="1"/>
  <c r="G451" i="1"/>
  <c r="H451" i="1" s="1"/>
  <c r="F451" i="1"/>
  <c r="G450" i="1"/>
  <c r="H450" i="1" s="1"/>
  <c r="F450" i="1"/>
  <c r="G449" i="1"/>
  <c r="F449" i="1"/>
  <c r="G448" i="1"/>
  <c r="H448" i="1" s="1"/>
  <c r="H447" i="1"/>
  <c r="G447" i="1"/>
  <c r="G446" i="1"/>
  <c r="H446" i="1" s="1"/>
  <c r="F446" i="1"/>
  <c r="H445" i="1"/>
  <c r="G445" i="1"/>
  <c r="F445" i="1"/>
  <c r="G444" i="1"/>
  <c r="H444" i="1" s="1"/>
  <c r="F444" i="1"/>
  <c r="G443" i="1"/>
  <c r="H443" i="1" s="1"/>
  <c r="F443" i="1"/>
  <c r="G442" i="1"/>
  <c r="H442" i="1" s="1"/>
  <c r="F442" i="1"/>
  <c r="H441" i="1"/>
  <c r="G441" i="1"/>
  <c r="F441" i="1"/>
  <c r="G440" i="1"/>
  <c r="H440" i="1" s="1"/>
  <c r="F440" i="1"/>
  <c r="G439" i="1"/>
  <c r="H439" i="1" s="1"/>
  <c r="F439" i="1"/>
  <c r="G438" i="1"/>
  <c r="H438" i="1" s="1"/>
  <c r="F438" i="1"/>
  <c r="H437" i="1"/>
  <c r="G437" i="1"/>
  <c r="G436" i="1"/>
  <c r="H436" i="1" s="1"/>
  <c r="G435" i="1"/>
  <c r="H435" i="1" s="1"/>
  <c r="F435" i="1"/>
  <c r="G434" i="1"/>
  <c r="F434" i="1"/>
  <c r="H434" i="1" s="1"/>
  <c r="G433" i="1"/>
  <c r="H433" i="1" s="1"/>
  <c r="F433" i="1"/>
  <c r="G432" i="1"/>
  <c r="F432" i="1"/>
  <c r="H432" i="1" s="1"/>
  <c r="G431" i="1"/>
  <c r="H431" i="1" s="1"/>
  <c r="F431" i="1"/>
  <c r="G430" i="1"/>
  <c r="F430" i="1"/>
  <c r="H430" i="1" s="1"/>
  <c r="G429" i="1"/>
  <c r="H429" i="1" s="1"/>
  <c r="F429" i="1"/>
  <c r="G428" i="1"/>
  <c r="F428" i="1"/>
  <c r="H428" i="1" s="1"/>
  <c r="G427" i="1"/>
  <c r="H427" i="1" s="1"/>
  <c r="F427" i="1"/>
  <c r="H426" i="1"/>
  <c r="G426" i="1"/>
  <c r="G425" i="1"/>
  <c r="H425" i="1" s="1"/>
  <c r="G424" i="1"/>
  <c r="F424" i="1"/>
  <c r="G423" i="1"/>
  <c r="H423" i="1" s="1"/>
  <c r="F423" i="1"/>
  <c r="G422" i="1"/>
  <c r="H422" i="1" s="1"/>
  <c r="F422" i="1"/>
  <c r="G421" i="1"/>
  <c r="H421" i="1" s="1"/>
  <c r="F421" i="1"/>
  <c r="G420" i="1"/>
  <c r="H420" i="1" s="1"/>
  <c r="F420" i="1"/>
  <c r="G419" i="1"/>
  <c r="F419" i="1"/>
  <c r="G418" i="1"/>
  <c r="F418" i="1"/>
  <c r="G417" i="1"/>
  <c r="H417" i="1" s="1"/>
  <c r="F417" i="1"/>
  <c r="G416" i="1"/>
  <c r="H416" i="1" s="1"/>
  <c r="F416" i="1"/>
  <c r="G415" i="1"/>
  <c r="H415" i="1" s="1"/>
  <c r="G414" i="1"/>
  <c r="H414" i="1" s="1"/>
  <c r="G413" i="1"/>
  <c r="H413" i="1" s="1"/>
  <c r="G412" i="1"/>
  <c r="H412" i="1" s="1"/>
  <c r="G411" i="1"/>
  <c r="H411" i="1" s="1"/>
  <c r="F411" i="1"/>
  <c r="G410" i="1"/>
  <c r="H410" i="1" s="1"/>
  <c r="G409" i="1"/>
  <c r="H409" i="1" s="1"/>
  <c r="G408" i="1"/>
  <c r="F408" i="1"/>
  <c r="G407" i="1"/>
  <c r="F407" i="1"/>
  <c r="G406" i="1"/>
  <c r="H406" i="1" s="1"/>
  <c r="F406" i="1"/>
  <c r="G405" i="1"/>
  <c r="H405" i="1" s="1"/>
  <c r="F405" i="1"/>
  <c r="G404" i="1"/>
  <c r="F404" i="1"/>
  <c r="G403" i="1"/>
  <c r="F403" i="1"/>
  <c r="G402" i="1"/>
  <c r="H402" i="1" s="1"/>
  <c r="H401" i="1"/>
  <c r="G401" i="1"/>
  <c r="G400" i="1"/>
  <c r="H400" i="1" s="1"/>
  <c r="F400" i="1"/>
  <c r="H399" i="1"/>
  <c r="G399" i="1"/>
  <c r="F399" i="1"/>
  <c r="G398" i="1"/>
  <c r="H398" i="1" s="1"/>
  <c r="F398" i="1"/>
  <c r="G397" i="1"/>
  <c r="H397" i="1" s="1"/>
  <c r="F397" i="1"/>
  <c r="G396" i="1"/>
  <c r="H396" i="1" s="1"/>
  <c r="F396" i="1"/>
  <c r="H395" i="1"/>
  <c r="G395" i="1"/>
  <c r="F395" i="1"/>
  <c r="G394" i="1"/>
  <c r="H394" i="1" s="1"/>
  <c r="F394" i="1"/>
  <c r="G393" i="1"/>
  <c r="F393" i="1"/>
  <c r="G392" i="1"/>
  <c r="H392" i="1" s="1"/>
  <c r="F392" i="1"/>
  <c r="G391" i="1"/>
  <c r="F391" i="1"/>
  <c r="G390" i="1"/>
  <c r="H390" i="1" s="1"/>
  <c r="F390" i="1"/>
  <c r="G389" i="1"/>
  <c r="F389" i="1"/>
  <c r="G388" i="1"/>
  <c r="H388" i="1" s="1"/>
  <c r="F388" i="1"/>
  <c r="G387" i="1"/>
  <c r="F387" i="1"/>
  <c r="G386" i="1"/>
  <c r="H386" i="1" s="1"/>
  <c r="F386" i="1"/>
  <c r="G385" i="1"/>
  <c r="H385" i="1" s="1"/>
  <c r="F385" i="1"/>
  <c r="G384" i="1"/>
  <c r="H384" i="1" s="1"/>
  <c r="F384" i="1"/>
  <c r="G383" i="1"/>
  <c r="H383" i="1" s="1"/>
  <c r="F383" i="1"/>
  <c r="G382" i="1"/>
  <c r="H382" i="1" s="1"/>
  <c r="F382" i="1"/>
  <c r="G381" i="1"/>
  <c r="H381" i="1" s="1"/>
  <c r="F381" i="1"/>
  <c r="G380" i="1"/>
  <c r="H380" i="1" s="1"/>
  <c r="F380" i="1"/>
  <c r="G379" i="1"/>
  <c r="H379" i="1" s="1"/>
  <c r="F379" i="1"/>
  <c r="H378" i="1"/>
  <c r="G378" i="1"/>
  <c r="F378" i="1"/>
  <c r="G377" i="1"/>
  <c r="H377" i="1" s="1"/>
  <c r="F377" i="1"/>
  <c r="H376" i="1"/>
  <c r="G376" i="1"/>
  <c r="F376" i="1"/>
  <c r="G375" i="1"/>
  <c r="F375" i="1"/>
  <c r="H374" i="1"/>
  <c r="G374" i="1"/>
  <c r="F374" i="1"/>
  <c r="G373" i="1"/>
  <c r="H373" i="1" s="1"/>
  <c r="F373" i="1"/>
  <c r="G372" i="1"/>
  <c r="F372" i="1"/>
  <c r="H372" i="1" s="1"/>
  <c r="G371" i="1"/>
  <c r="H371" i="1" s="1"/>
  <c r="F371" i="1"/>
  <c r="G370" i="1"/>
  <c r="H370" i="1" s="1"/>
  <c r="F370" i="1"/>
  <c r="G369" i="1"/>
  <c r="F369" i="1"/>
  <c r="G368" i="1"/>
  <c r="H368" i="1" s="1"/>
  <c r="F368" i="1"/>
  <c r="G367" i="1"/>
  <c r="F367" i="1"/>
  <c r="G366" i="1"/>
  <c r="H366" i="1" s="1"/>
  <c r="G365" i="1"/>
  <c r="H365" i="1" s="1"/>
  <c r="G364" i="1"/>
  <c r="F364" i="1"/>
  <c r="H364" i="1" s="1"/>
  <c r="H363" i="1"/>
  <c r="G363" i="1"/>
  <c r="F363" i="1"/>
  <c r="G362" i="1"/>
  <c r="F362" i="1"/>
  <c r="H362" i="1" s="1"/>
  <c r="G361" i="1"/>
  <c r="F361" i="1"/>
  <c r="H361" i="1" s="1"/>
  <c r="G360" i="1"/>
  <c r="F360" i="1"/>
  <c r="H360" i="1" s="1"/>
  <c r="G359" i="1"/>
  <c r="H359" i="1" s="1"/>
  <c r="F359" i="1"/>
  <c r="G358" i="1"/>
  <c r="H358" i="1" s="1"/>
  <c r="G357" i="1"/>
  <c r="H357" i="1" s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H350" i="1" s="1"/>
  <c r="H349" i="1"/>
  <c r="G349" i="1"/>
  <c r="H348" i="1"/>
  <c r="G348" i="1"/>
  <c r="F348" i="1"/>
  <c r="G347" i="1"/>
  <c r="F347" i="1"/>
  <c r="G346" i="1"/>
  <c r="H346" i="1" s="1"/>
  <c r="F346" i="1"/>
  <c r="G345" i="1"/>
  <c r="H345" i="1" s="1"/>
  <c r="F345" i="1"/>
  <c r="G344" i="1"/>
  <c r="H344" i="1" s="1"/>
  <c r="F344" i="1"/>
  <c r="G343" i="1"/>
  <c r="H343" i="1" s="1"/>
  <c r="F343" i="1"/>
  <c r="G342" i="1"/>
  <c r="H342" i="1" s="1"/>
  <c r="F342" i="1"/>
  <c r="G341" i="1"/>
  <c r="H341" i="1" s="1"/>
  <c r="G340" i="1"/>
  <c r="H340" i="1" s="1"/>
  <c r="H339" i="1"/>
  <c r="G339" i="1"/>
  <c r="G338" i="1"/>
  <c r="F338" i="1"/>
  <c r="G337" i="1"/>
  <c r="H337" i="1" s="1"/>
  <c r="G336" i="1"/>
  <c r="H336" i="1" s="1"/>
  <c r="G335" i="1"/>
  <c r="H335" i="1" s="1"/>
  <c r="G334" i="1"/>
  <c r="G333" i="1"/>
  <c r="H333" i="1" s="1"/>
  <c r="G332" i="1"/>
  <c r="F332" i="1"/>
  <c r="G331" i="1"/>
  <c r="F331" i="1"/>
  <c r="G330" i="1"/>
  <c r="F330" i="1"/>
  <c r="H330" i="1" s="1"/>
  <c r="G329" i="1"/>
  <c r="F329" i="1"/>
  <c r="G328" i="1"/>
  <c r="F328" i="1"/>
  <c r="G327" i="1"/>
  <c r="F327" i="1"/>
  <c r="H327" i="1" s="1"/>
  <c r="G326" i="1"/>
  <c r="F326" i="1"/>
  <c r="G325" i="1"/>
  <c r="H325" i="1" s="1"/>
  <c r="G324" i="1"/>
  <c r="H324" i="1" s="1"/>
  <c r="G323" i="1"/>
  <c r="H323" i="1" s="1"/>
  <c r="F323" i="1"/>
  <c r="A323" i="1"/>
  <c r="A325" i="1" s="1"/>
  <c r="A326" i="1" s="1"/>
  <c r="A327" i="1" s="1"/>
  <c r="A328" i="1" s="1"/>
  <c r="A329" i="1" s="1"/>
  <c r="A330" i="1" s="1"/>
  <c r="A331" i="1" s="1"/>
  <c r="A332" i="1" s="1"/>
  <c r="G322" i="1"/>
  <c r="H322" i="1" s="1"/>
  <c r="G321" i="1"/>
  <c r="F321" i="1"/>
  <c r="G320" i="1"/>
  <c r="F320" i="1"/>
  <c r="G319" i="1"/>
  <c r="H319" i="1" s="1"/>
  <c r="F319" i="1"/>
  <c r="G318" i="1"/>
  <c r="F318" i="1"/>
  <c r="G317" i="1"/>
  <c r="F317" i="1"/>
  <c r="G316" i="1"/>
  <c r="F316" i="1"/>
  <c r="G315" i="1"/>
  <c r="F315" i="1"/>
  <c r="G314" i="1"/>
  <c r="H314" i="1" s="1"/>
  <c r="G313" i="1"/>
  <c r="H313" i="1" s="1"/>
  <c r="G312" i="1"/>
  <c r="F312" i="1"/>
  <c r="G311" i="1"/>
  <c r="H311" i="1" s="1"/>
  <c r="G310" i="1"/>
  <c r="F310" i="1"/>
  <c r="G309" i="1"/>
  <c r="H309" i="1" s="1"/>
  <c r="G308" i="1"/>
  <c r="H308" i="1" s="1"/>
  <c r="F308" i="1"/>
  <c r="G307" i="1"/>
  <c r="H307" i="1" s="1"/>
  <c r="F307" i="1"/>
  <c r="H306" i="1"/>
  <c r="G306" i="1"/>
  <c r="F306" i="1"/>
  <c r="G305" i="1"/>
  <c r="H305" i="1" s="1"/>
  <c r="F305" i="1"/>
  <c r="G304" i="1"/>
  <c r="H304" i="1" s="1"/>
  <c r="G303" i="1"/>
  <c r="H303" i="1" s="1"/>
  <c r="G302" i="1"/>
  <c r="F302" i="1"/>
  <c r="G301" i="1"/>
  <c r="F301" i="1"/>
  <c r="G300" i="1"/>
  <c r="F300" i="1"/>
  <c r="G299" i="1"/>
  <c r="F299" i="1"/>
  <c r="G298" i="1"/>
  <c r="H298" i="1" s="1"/>
  <c r="F298" i="1"/>
  <c r="G297" i="1"/>
  <c r="F297" i="1"/>
  <c r="G296" i="1"/>
  <c r="F296" i="1"/>
  <c r="G295" i="1"/>
  <c r="F295" i="1"/>
  <c r="G294" i="1"/>
  <c r="F294" i="1"/>
  <c r="G293" i="1"/>
  <c r="F293" i="1"/>
  <c r="G292" i="1"/>
  <c r="H292" i="1" s="1"/>
  <c r="F292" i="1"/>
  <c r="G291" i="1"/>
  <c r="F291" i="1"/>
  <c r="G290" i="1"/>
  <c r="F290" i="1"/>
  <c r="G289" i="1"/>
  <c r="H289" i="1" s="1"/>
  <c r="H288" i="1"/>
  <c r="G288" i="1"/>
  <c r="G287" i="1"/>
  <c r="H287" i="1" s="1"/>
  <c r="F287" i="1"/>
  <c r="H286" i="1"/>
  <c r="G286" i="1"/>
  <c r="F286" i="1"/>
  <c r="G285" i="1"/>
  <c r="H285" i="1" s="1"/>
  <c r="F285" i="1"/>
  <c r="G284" i="1"/>
  <c r="H284" i="1" s="1"/>
  <c r="F284" i="1"/>
  <c r="G283" i="1"/>
  <c r="H283" i="1" s="1"/>
  <c r="F283" i="1"/>
  <c r="H282" i="1"/>
  <c r="G282" i="1"/>
  <c r="F282" i="1"/>
  <c r="G281" i="1"/>
  <c r="H281" i="1" s="1"/>
  <c r="F281" i="1"/>
  <c r="G280" i="1"/>
  <c r="H280" i="1" s="1"/>
  <c r="F280" i="1"/>
  <c r="G279" i="1"/>
  <c r="H279" i="1" s="1"/>
  <c r="F279" i="1"/>
  <c r="H278" i="1"/>
  <c r="G278" i="1"/>
  <c r="G277" i="1"/>
  <c r="H277" i="1" s="1"/>
  <c r="G276" i="1"/>
  <c r="H276" i="1" s="1"/>
  <c r="F276" i="1"/>
  <c r="G275" i="1"/>
  <c r="H275" i="1" s="1"/>
  <c r="F275" i="1"/>
  <c r="G274" i="1"/>
  <c r="H274" i="1" s="1"/>
  <c r="F274" i="1"/>
  <c r="H273" i="1"/>
  <c r="G273" i="1"/>
  <c r="F273" i="1"/>
  <c r="G272" i="1"/>
  <c r="H272" i="1" s="1"/>
  <c r="F272" i="1"/>
  <c r="G271" i="1"/>
  <c r="H271" i="1" s="1"/>
  <c r="F271" i="1"/>
  <c r="G270" i="1"/>
  <c r="H270" i="1" s="1"/>
  <c r="F270" i="1"/>
  <c r="H269" i="1"/>
  <c r="G269" i="1"/>
  <c r="F269" i="1"/>
  <c r="G268" i="1"/>
  <c r="H268" i="1" s="1"/>
  <c r="F268" i="1"/>
  <c r="G267" i="1"/>
  <c r="H267" i="1" s="1"/>
  <c r="G266" i="1"/>
  <c r="H266" i="1" s="1"/>
  <c r="G265" i="1"/>
  <c r="F265" i="1"/>
  <c r="G264" i="1"/>
  <c r="F264" i="1"/>
  <c r="G263" i="1"/>
  <c r="F263" i="1"/>
  <c r="G262" i="1"/>
  <c r="F262" i="1"/>
  <c r="G261" i="1"/>
  <c r="H261" i="1" s="1"/>
  <c r="F261" i="1"/>
  <c r="G260" i="1"/>
  <c r="F260" i="1"/>
  <c r="G259" i="1"/>
  <c r="F259" i="1"/>
  <c r="G258" i="1"/>
  <c r="F258" i="1"/>
  <c r="G257" i="1"/>
  <c r="F257" i="1"/>
  <c r="G256" i="1"/>
  <c r="H256" i="1" s="1"/>
  <c r="G255" i="1"/>
  <c r="H255" i="1" s="1"/>
  <c r="G254" i="1"/>
  <c r="H254" i="1" s="1"/>
  <c r="G253" i="1"/>
  <c r="H253" i="1" s="1"/>
  <c r="F253" i="1"/>
  <c r="G252" i="1"/>
  <c r="H252" i="1" s="1"/>
  <c r="G251" i="1"/>
  <c r="H251" i="1" s="1"/>
  <c r="G250" i="1"/>
  <c r="F250" i="1"/>
  <c r="G249" i="1"/>
  <c r="F249" i="1"/>
  <c r="G248" i="1"/>
  <c r="H248" i="1" s="1"/>
  <c r="F248" i="1"/>
  <c r="G247" i="1"/>
  <c r="H247" i="1" s="1"/>
  <c r="F247" i="1"/>
  <c r="G246" i="1"/>
  <c r="H246" i="1" s="1"/>
  <c r="G245" i="1"/>
  <c r="H245" i="1" s="1"/>
  <c r="G244" i="1"/>
  <c r="F244" i="1"/>
  <c r="H244" i="1" s="1"/>
  <c r="G243" i="1"/>
  <c r="H243" i="1" s="1"/>
  <c r="F243" i="1"/>
  <c r="G242" i="1"/>
  <c r="F242" i="1"/>
  <c r="H242" i="1" s="1"/>
  <c r="G241" i="1"/>
  <c r="H241" i="1" s="1"/>
  <c r="F241" i="1"/>
  <c r="G240" i="1"/>
  <c r="F240" i="1"/>
  <c r="H240" i="1" s="1"/>
  <c r="G239" i="1"/>
  <c r="H239" i="1" s="1"/>
  <c r="F239" i="1"/>
  <c r="G238" i="1"/>
  <c r="F238" i="1"/>
  <c r="G237" i="1"/>
  <c r="H237" i="1" s="1"/>
  <c r="F237" i="1"/>
  <c r="G236" i="1"/>
  <c r="F236" i="1"/>
  <c r="G235" i="1"/>
  <c r="H235" i="1" s="1"/>
  <c r="F235" i="1"/>
  <c r="G234" i="1"/>
  <c r="F234" i="1"/>
  <c r="H233" i="1"/>
  <c r="G233" i="1"/>
  <c r="F233" i="1"/>
  <c r="G232" i="1"/>
  <c r="F232" i="1"/>
  <c r="H231" i="1"/>
  <c r="G231" i="1"/>
  <c r="F231" i="1"/>
  <c r="G230" i="1"/>
  <c r="F230" i="1"/>
  <c r="H229" i="1"/>
  <c r="G229" i="1"/>
  <c r="F229" i="1"/>
  <c r="G228" i="1"/>
  <c r="F228" i="1"/>
  <c r="G227" i="1"/>
  <c r="F227" i="1"/>
  <c r="H227" i="1" s="1"/>
  <c r="G226" i="1"/>
  <c r="F226" i="1"/>
  <c r="G225" i="1"/>
  <c r="H225" i="1" s="1"/>
  <c r="F225" i="1"/>
  <c r="G224" i="1"/>
  <c r="F224" i="1"/>
  <c r="H224" i="1" s="1"/>
  <c r="G223" i="1"/>
  <c r="H223" i="1" s="1"/>
  <c r="F223" i="1"/>
  <c r="G222" i="1"/>
  <c r="F222" i="1"/>
  <c r="H222" i="1" s="1"/>
  <c r="G221" i="1"/>
  <c r="H221" i="1" s="1"/>
  <c r="F221" i="1"/>
  <c r="G220" i="1"/>
  <c r="F220" i="1"/>
  <c r="H220" i="1" s="1"/>
  <c r="G219" i="1"/>
  <c r="H219" i="1" s="1"/>
  <c r="G218" i="1"/>
  <c r="H218" i="1" s="1"/>
  <c r="G217" i="1"/>
  <c r="F217" i="1"/>
  <c r="G216" i="1"/>
  <c r="F216" i="1"/>
  <c r="G215" i="1"/>
  <c r="F215" i="1"/>
  <c r="G214" i="1"/>
  <c r="F214" i="1"/>
  <c r="G213" i="1"/>
  <c r="H213" i="1" s="1"/>
  <c r="G212" i="1"/>
  <c r="H212" i="1" s="1"/>
  <c r="G211" i="1"/>
  <c r="F211" i="1"/>
  <c r="G210" i="1"/>
  <c r="H210" i="1" s="1"/>
  <c r="F210" i="1"/>
  <c r="G209" i="1"/>
  <c r="H209" i="1" s="1"/>
  <c r="F209" i="1"/>
  <c r="G208" i="1"/>
  <c r="F208" i="1"/>
  <c r="G207" i="1"/>
  <c r="H207" i="1" s="1"/>
  <c r="G206" i="1"/>
  <c r="H206" i="1" s="1"/>
  <c r="G205" i="1"/>
  <c r="F205" i="1"/>
  <c r="G204" i="1"/>
  <c r="F204" i="1"/>
  <c r="H204" i="1" s="1"/>
  <c r="G203" i="1"/>
  <c r="H203" i="1" s="1"/>
  <c r="F203" i="1"/>
  <c r="G202" i="1"/>
  <c r="F202" i="1"/>
  <c r="G201" i="1"/>
  <c r="F201" i="1"/>
  <c r="G200" i="1"/>
  <c r="F200" i="1"/>
  <c r="H200" i="1" s="1"/>
  <c r="G199" i="1"/>
  <c r="F199" i="1"/>
  <c r="G198" i="1"/>
  <c r="H198" i="1" s="1"/>
  <c r="H197" i="1"/>
  <c r="G197" i="1"/>
  <c r="H196" i="1"/>
  <c r="G196" i="1"/>
  <c r="G195" i="1"/>
  <c r="F195" i="1"/>
  <c r="G194" i="1"/>
  <c r="H194" i="1" s="1"/>
  <c r="H193" i="1"/>
  <c r="G193" i="1"/>
  <c r="G192" i="1"/>
  <c r="H192" i="1" s="1"/>
  <c r="G191" i="1"/>
  <c r="G190" i="1"/>
  <c r="H190" i="1" s="1"/>
  <c r="G189" i="1"/>
  <c r="H189" i="1" s="1"/>
  <c r="F189" i="1"/>
  <c r="G188" i="1"/>
  <c r="F188" i="1"/>
  <c r="H188" i="1" s="1"/>
  <c r="G187" i="1"/>
  <c r="F187" i="1"/>
  <c r="G186" i="1"/>
  <c r="F186" i="1"/>
  <c r="G185" i="1"/>
  <c r="H185" i="1" s="1"/>
  <c r="F185" i="1"/>
  <c r="G184" i="1"/>
  <c r="F184" i="1"/>
  <c r="H184" i="1" s="1"/>
  <c r="G183" i="1"/>
  <c r="F183" i="1"/>
  <c r="H183" i="1" s="1"/>
  <c r="G182" i="1"/>
  <c r="H182" i="1" s="1"/>
  <c r="G181" i="1"/>
  <c r="H181" i="1" s="1"/>
  <c r="G180" i="1"/>
  <c r="H180" i="1" s="1"/>
  <c r="F180" i="1"/>
  <c r="A180" i="1"/>
  <c r="A182" i="1" s="1"/>
  <c r="A183" i="1" s="1"/>
  <c r="A184" i="1" s="1"/>
  <c r="A185" i="1" s="1"/>
  <c r="A186" i="1" s="1"/>
  <c r="A187" i="1" s="1"/>
  <c r="A188" i="1" s="1"/>
  <c r="A189" i="1" s="1"/>
  <c r="G179" i="1"/>
  <c r="H179" i="1" s="1"/>
  <c r="G178" i="1"/>
  <c r="H178" i="1" s="1"/>
  <c r="F178" i="1"/>
  <c r="G177" i="1"/>
  <c r="F177" i="1"/>
  <c r="H177" i="1" s="1"/>
  <c r="G176" i="1"/>
  <c r="H176" i="1" s="1"/>
  <c r="F176" i="1"/>
  <c r="G175" i="1"/>
  <c r="F175" i="1"/>
  <c r="G174" i="1"/>
  <c r="H174" i="1" s="1"/>
  <c r="F174" i="1"/>
  <c r="G173" i="1"/>
  <c r="F173" i="1"/>
  <c r="G172" i="1"/>
  <c r="H172" i="1" s="1"/>
  <c r="F172" i="1"/>
  <c r="H171" i="1"/>
  <c r="G171" i="1"/>
  <c r="H170" i="1"/>
  <c r="G170" i="1"/>
  <c r="G169" i="1"/>
  <c r="H169" i="1" s="1"/>
  <c r="F169" i="1"/>
  <c r="G168" i="1"/>
  <c r="H168" i="1" s="1"/>
  <c r="G167" i="1"/>
  <c r="F167" i="1"/>
  <c r="H167" i="1" s="1"/>
  <c r="G166" i="1"/>
  <c r="H166" i="1" s="1"/>
  <c r="H165" i="1"/>
  <c r="G165" i="1"/>
  <c r="F165" i="1"/>
  <c r="G164" i="1"/>
  <c r="H164" i="1" s="1"/>
  <c r="F164" i="1"/>
  <c r="G163" i="1"/>
  <c r="H163" i="1" s="1"/>
  <c r="F163" i="1"/>
  <c r="G162" i="1"/>
  <c r="H162" i="1" s="1"/>
  <c r="F162" i="1"/>
  <c r="H161" i="1"/>
  <c r="G161" i="1"/>
  <c r="G160" i="1"/>
  <c r="H160" i="1" s="1"/>
  <c r="G159" i="1"/>
  <c r="F159" i="1"/>
  <c r="H159" i="1" s="1"/>
  <c r="G158" i="1"/>
  <c r="F158" i="1"/>
  <c r="G157" i="1"/>
  <c r="F157" i="1"/>
  <c r="G156" i="1"/>
  <c r="F156" i="1"/>
  <c r="H156" i="1" s="1"/>
  <c r="G155" i="1"/>
  <c r="F155" i="1"/>
  <c r="H155" i="1" s="1"/>
  <c r="G154" i="1"/>
  <c r="F154" i="1"/>
  <c r="H154" i="1" s="1"/>
  <c r="G153" i="1"/>
  <c r="F153" i="1"/>
  <c r="H153" i="1" s="1"/>
  <c r="G152" i="1"/>
  <c r="F152" i="1"/>
  <c r="G151" i="1"/>
  <c r="F151" i="1"/>
  <c r="G150" i="1"/>
  <c r="F150" i="1"/>
  <c r="H150" i="1" s="1"/>
  <c r="G149" i="1"/>
  <c r="F149" i="1"/>
  <c r="H149" i="1" s="1"/>
  <c r="G148" i="1"/>
  <c r="F148" i="1"/>
  <c r="H148" i="1" s="1"/>
  <c r="G147" i="1"/>
  <c r="F147" i="1"/>
  <c r="H147" i="1" s="1"/>
  <c r="H146" i="1"/>
  <c r="G146" i="1"/>
  <c r="H145" i="1"/>
  <c r="G145" i="1"/>
  <c r="G144" i="1"/>
  <c r="F144" i="1"/>
  <c r="G143" i="1"/>
  <c r="F143" i="1"/>
  <c r="G142" i="1"/>
  <c r="F142" i="1"/>
  <c r="G141" i="1"/>
  <c r="F141" i="1"/>
  <c r="G140" i="1"/>
  <c r="H140" i="1" s="1"/>
  <c r="F140" i="1"/>
  <c r="G139" i="1"/>
  <c r="H139" i="1" s="1"/>
  <c r="F139" i="1"/>
  <c r="G138" i="1"/>
  <c r="F138" i="1"/>
  <c r="G137" i="1"/>
  <c r="F137" i="1"/>
  <c r="G136" i="1"/>
  <c r="F136" i="1"/>
  <c r="G135" i="1"/>
  <c r="H135" i="1" s="1"/>
  <c r="G134" i="1"/>
  <c r="H134" i="1" s="1"/>
  <c r="G133" i="1"/>
  <c r="H133" i="1" s="1"/>
  <c r="F133" i="1"/>
  <c r="G132" i="1"/>
  <c r="H132" i="1" s="1"/>
  <c r="F132" i="1"/>
  <c r="H131" i="1"/>
  <c r="G131" i="1"/>
  <c r="F131" i="1"/>
  <c r="G130" i="1"/>
  <c r="H130" i="1" s="1"/>
  <c r="F130" i="1"/>
  <c r="G129" i="1"/>
  <c r="H129" i="1" s="1"/>
  <c r="F129" i="1"/>
  <c r="G128" i="1"/>
  <c r="H128" i="1" s="1"/>
  <c r="F128" i="1"/>
  <c r="H127" i="1"/>
  <c r="G127" i="1"/>
  <c r="F127" i="1"/>
  <c r="G126" i="1"/>
  <c r="H126" i="1" s="1"/>
  <c r="F126" i="1"/>
  <c r="G125" i="1"/>
  <c r="H125" i="1" s="1"/>
  <c r="F125" i="1"/>
  <c r="G124" i="1"/>
  <c r="H124" i="1" s="1"/>
  <c r="G123" i="1"/>
  <c r="H123" i="1" s="1"/>
  <c r="G122" i="1"/>
  <c r="F122" i="1"/>
  <c r="G121" i="1"/>
  <c r="F121" i="1"/>
  <c r="G120" i="1"/>
  <c r="F120" i="1"/>
  <c r="H120" i="1" s="1"/>
  <c r="G119" i="1"/>
  <c r="F119" i="1"/>
  <c r="H119" i="1" s="1"/>
  <c r="G118" i="1"/>
  <c r="F118" i="1"/>
  <c r="H118" i="1" s="1"/>
  <c r="G117" i="1"/>
  <c r="F117" i="1"/>
  <c r="H117" i="1" s="1"/>
  <c r="G116" i="1"/>
  <c r="F116" i="1"/>
  <c r="G115" i="1"/>
  <c r="F115" i="1"/>
  <c r="G114" i="1"/>
  <c r="F114" i="1"/>
  <c r="H114" i="1" s="1"/>
  <c r="G113" i="1"/>
  <c r="H113" i="1" s="1"/>
  <c r="G112" i="1"/>
  <c r="H112" i="1" s="1"/>
  <c r="G111" i="1"/>
  <c r="F111" i="1"/>
  <c r="G110" i="1"/>
  <c r="H110" i="1" s="1"/>
  <c r="F110" i="1"/>
  <c r="G109" i="1"/>
  <c r="H109" i="1" s="1"/>
  <c r="F109" i="1"/>
  <c r="G108" i="1"/>
  <c r="F108" i="1"/>
  <c r="G107" i="1"/>
  <c r="F107" i="1"/>
  <c r="G106" i="1"/>
  <c r="F106" i="1"/>
  <c r="G105" i="1"/>
  <c r="H105" i="1" s="1"/>
  <c r="F105" i="1"/>
  <c r="G104" i="1"/>
  <c r="H104" i="1" s="1"/>
  <c r="F104" i="1"/>
  <c r="G103" i="1"/>
  <c r="H103" i="1" s="1"/>
  <c r="F103" i="1"/>
  <c r="G102" i="1"/>
  <c r="H102" i="1" s="1"/>
  <c r="H101" i="1"/>
  <c r="G101" i="1"/>
  <c r="H100" i="1"/>
  <c r="G100" i="1"/>
  <c r="F100" i="1"/>
  <c r="G99" i="1"/>
  <c r="H99" i="1" s="1"/>
  <c r="F99" i="1"/>
  <c r="G98" i="1"/>
  <c r="H98" i="1" s="1"/>
  <c r="F98" i="1"/>
  <c r="G97" i="1"/>
  <c r="H97" i="1" s="1"/>
  <c r="F97" i="1"/>
  <c r="H96" i="1"/>
  <c r="G96" i="1"/>
  <c r="F96" i="1"/>
  <c r="G95" i="1"/>
  <c r="H95" i="1" s="1"/>
  <c r="F95" i="1"/>
  <c r="G94" i="1"/>
  <c r="H94" i="1" s="1"/>
  <c r="F94" i="1"/>
  <c r="G93" i="1"/>
  <c r="H93" i="1" s="1"/>
  <c r="F93" i="1"/>
  <c r="H92" i="1"/>
  <c r="G92" i="1"/>
  <c r="F92" i="1"/>
  <c r="G91" i="1"/>
  <c r="H91" i="1" s="1"/>
  <c r="G90" i="1"/>
  <c r="H90" i="1" s="1"/>
  <c r="H89" i="1"/>
  <c r="G89" i="1"/>
  <c r="G88" i="1"/>
  <c r="H88" i="1" s="1"/>
  <c r="F88" i="1"/>
  <c r="G87" i="1"/>
  <c r="H87" i="1" s="1"/>
  <c r="G86" i="1"/>
  <c r="H86" i="1" s="1"/>
  <c r="G85" i="1"/>
  <c r="F85" i="1"/>
  <c r="G84" i="1"/>
  <c r="F84" i="1"/>
  <c r="H84" i="1" s="1"/>
  <c r="G83" i="1"/>
  <c r="F83" i="1"/>
  <c r="H83" i="1" s="1"/>
  <c r="G82" i="1"/>
  <c r="F82" i="1"/>
  <c r="H82" i="1" s="1"/>
  <c r="G81" i="1"/>
  <c r="F81" i="1"/>
  <c r="H81" i="1" s="1"/>
  <c r="G80" i="1"/>
  <c r="F80" i="1"/>
  <c r="G79" i="1"/>
  <c r="F79" i="1"/>
  <c r="G78" i="1"/>
  <c r="H78" i="1" s="1"/>
  <c r="G77" i="1"/>
  <c r="H77" i="1" s="1"/>
  <c r="G76" i="1"/>
  <c r="H76" i="1" s="1"/>
  <c r="F76" i="1"/>
  <c r="G75" i="1"/>
  <c r="H75" i="1" s="1"/>
  <c r="F75" i="1"/>
  <c r="G74" i="1"/>
  <c r="F74" i="1"/>
  <c r="G73" i="1"/>
  <c r="F73" i="1"/>
  <c r="G72" i="1"/>
  <c r="H72" i="1" s="1"/>
  <c r="F72" i="1"/>
  <c r="G71" i="1"/>
  <c r="F71" i="1"/>
  <c r="G70" i="1"/>
  <c r="H70" i="1" s="1"/>
  <c r="F70" i="1"/>
  <c r="G69" i="1"/>
  <c r="H69" i="1" s="1"/>
  <c r="F69" i="1"/>
  <c r="G68" i="1"/>
  <c r="F68" i="1"/>
  <c r="G67" i="1"/>
  <c r="F67" i="1"/>
  <c r="G66" i="1"/>
  <c r="H66" i="1" s="1"/>
  <c r="F66" i="1"/>
  <c r="G65" i="1"/>
  <c r="F65" i="1"/>
  <c r="G64" i="1"/>
  <c r="H64" i="1" s="1"/>
  <c r="F64" i="1"/>
  <c r="G63" i="1"/>
  <c r="H63" i="1" s="1"/>
  <c r="F63" i="1"/>
  <c r="G62" i="1"/>
  <c r="F62" i="1"/>
  <c r="G61" i="1"/>
  <c r="F61" i="1"/>
  <c r="G60" i="1"/>
  <c r="H60" i="1" s="1"/>
  <c r="F60" i="1"/>
  <c r="G59" i="1"/>
  <c r="F59" i="1"/>
  <c r="G58" i="1"/>
  <c r="H58" i="1" s="1"/>
  <c r="F58" i="1"/>
  <c r="G57" i="1"/>
  <c r="H57" i="1" s="1"/>
  <c r="F57" i="1"/>
  <c r="G56" i="1"/>
  <c r="F56" i="1"/>
  <c r="G55" i="1"/>
  <c r="F55" i="1"/>
  <c r="G54" i="1"/>
  <c r="H54" i="1" s="1"/>
  <c r="F54" i="1"/>
  <c r="G53" i="1"/>
  <c r="F53" i="1"/>
  <c r="G52" i="1"/>
  <c r="H52" i="1" s="1"/>
  <c r="F52" i="1"/>
  <c r="G51" i="1"/>
  <c r="H51" i="1" s="1"/>
  <c r="F51" i="1"/>
  <c r="G50" i="1"/>
  <c r="F50" i="1"/>
  <c r="G49" i="1"/>
  <c r="F49" i="1"/>
  <c r="G48" i="1"/>
  <c r="H48" i="1" s="1"/>
  <c r="F48" i="1"/>
  <c r="G47" i="1"/>
  <c r="H47" i="1" s="1"/>
  <c r="F47" i="1"/>
  <c r="G46" i="1"/>
  <c r="H46" i="1" s="1"/>
  <c r="F46" i="1"/>
  <c r="G45" i="1"/>
  <c r="H45" i="1" s="1"/>
  <c r="F45" i="1"/>
  <c r="G44" i="1"/>
  <c r="F44" i="1"/>
  <c r="G43" i="1"/>
  <c r="F43" i="1"/>
  <c r="G42" i="1"/>
  <c r="H42" i="1" s="1"/>
  <c r="F42" i="1"/>
  <c r="G41" i="1"/>
  <c r="H41" i="1" s="1"/>
  <c r="G40" i="1"/>
  <c r="H40" i="1" s="1"/>
  <c r="G39" i="1"/>
  <c r="H39" i="1" s="1"/>
  <c r="F39" i="1"/>
  <c r="G38" i="1"/>
  <c r="F38" i="1"/>
  <c r="G37" i="1"/>
  <c r="H37" i="1" s="1"/>
  <c r="F37" i="1"/>
  <c r="G36" i="1"/>
  <c r="F36" i="1"/>
  <c r="G35" i="1"/>
  <c r="H35" i="1" s="1"/>
  <c r="G34" i="1"/>
  <c r="H34" i="1" s="1"/>
  <c r="G33" i="1"/>
  <c r="F33" i="1"/>
  <c r="G32" i="1"/>
  <c r="F32" i="1"/>
  <c r="H32" i="1" s="1"/>
  <c r="G31" i="1"/>
  <c r="F31" i="1"/>
  <c r="H31" i="1" s="1"/>
  <c r="G30" i="1"/>
  <c r="F30" i="1"/>
  <c r="G29" i="1"/>
  <c r="H29" i="1" s="1"/>
  <c r="H28" i="1"/>
  <c r="G28" i="1"/>
  <c r="G27" i="1"/>
  <c r="H27" i="1" s="1"/>
  <c r="F27" i="1"/>
  <c r="G26" i="1"/>
  <c r="F26" i="1"/>
  <c r="G25" i="1"/>
  <c r="F25" i="1"/>
  <c r="G24" i="1"/>
  <c r="H24" i="1" s="1"/>
  <c r="F24" i="1"/>
  <c r="G23" i="1"/>
  <c r="F23" i="1"/>
  <c r="G22" i="1"/>
  <c r="H22" i="1" s="1"/>
  <c r="F22" i="1"/>
  <c r="G21" i="1"/>
  <c r="H21" i="1" s="1"/>
  <c r="F21" i="1"/>
  <c r="G20" i="1"/>
  <c r="H20" i="1" s="1"/>
  <c r="H19" i="1"/>
  <c r="G19" i="1"/>
  <c r="G18" i="1"/>
  <c r="H18" i="1" s="1"/>
  <c r="G17" i="1"/>
  <c r="H17" i="1" s="1"/>
  <c r="G16" i="1"/>
  <c r="F16" i="1"/>
  <c r="H23" i="1" l="1"/>
  <c r="H79" i="1"/>
  <c r="H85" i="1"/>
  <c r="H106" i="1"/>
  <c r="H151" i="1"/>
  <c r="H157" i="1"/>
  <c r="H173" i="1"/>
  <c r="H202" i="1"/>
  <c r="H236" i="1"/>
  <c r="H496" i="1"/>
  <c r="H535" i="1"/>
  <c r="H551" i="1"/>
  <c r="H565" i="1"/>
  <c r="H1377" i="1"/>
  <c r="H25" i="1"/>
  <c r="H43" i="1"/>
  <c r="H49" i="1"/>
  <c r="H55" i="1"/>
  <c r="H61" i="1"/>
  <c r="H67" i="1"/>
  <c r="H73" i="1"/>
  <c r="H80" i="1"/>
  <c r="H107" i="1"/>
  <c r="H152" i="1"/>
  <c r="H158" i="1"/>
  <c r="H232" i="1"/>
  <c r="H295" i="1"/>
  <c r="H301" i="1"/>
  <c r="H312" i="1"/>
  <c r="H367" i="1"/>
  <c r="H391" i="1"/>
  <c r="H418" i="1"/>
  <c r="H424" i="1"/>
  <c r="H454" i="1"/>
  <c r="H566" i="1"/>
  <c r="H584" i="1"/>
  <c r="H590" i="1"/>
  <c r="H596" i="1"/>
  <c r="H694" i="1"/>
  <c r="H706" i="1"/>
  <c r="H716" i="1"/>
  <c r="H739" i="1"/>
  <c r="H762" i="1"/>
  <c r="H823" i="1"/>
  <c r="H1287" i="1"/>
  <c r="H1526" i="1"/>
  <c r="H1535" i="1"/>
  <c r="H26" i="1"/>
  <c r="H38" i="1"/>
  <c r="H44" i="1"/>
  <c r="H50" i="1"/>
  <c r="H56" i="1"/>
  <c r="H62" i="1"/>
  <c r="H68" i="1"/>
  <c r="H74" i="1"/>
  <c r="H108" i="1"/>
  <c r="H217" i="1"/>
  <c r="H228" i="1"/>
  <c r="H326" i="1"/>
  <c r="H338" i="1"/>
  <c r="H356" i="1"/>
  <c r="H387" i="1"/>
  <c r="H419" i="1"/>
  <c r="H449" i="1"/>
  <c r="H455" i="1"/>
  <c r="H531" i="1"/>
  <c r="H547" i="1"/>
  <c r="H561" i="1"/>
  <c r="H567" i="1"/>
  <c r="H585" i="1"/>
  <c r="H591" i="1"/>
  <c r="H597" i="1"/>
  <c r="H689" i="1"/>
  <c r="H794" i="1"/>
  <c r="H817" i="1"/>
  <c r="H824" i="1"/>
  <c r="H864" i="1"/>
  <c r="H870" i="1"/>
  <c r="H978" i="1"/>
  <c r="H1159" i="1"/>
  <c r="H1491" i="1"/>
  <c r="H1499" i="1"/>
  <c r="H1505" i="1"/>
  <c r="H1728" i="1"/>
  <c r="H1800" i="1"/>
  <c r="H33" i="1"/>
  <c r="H115" i="1"/>
  <c r="H121" i="1"/>
  <c r="H141" i="1"/>
  <c r="H175" i="1"/>
  <c r="H211" i="1"/>
  <c r="H238" i="1"/>
  <c r="H249" i="1"/>
  <c r="H320" i="1"/>
  <c r="H331" i="1"/>
  <c r="H407" i="1"/>
  <c r="H498" i="1"/>
  <c r="H515" i="1"/>
  <c r="H537" i="1"/>
  <c r="H548" i="1"/>
  <c r="H579" i="1"/>
  <c r="H769" i="1"/>
  <c r="H1276" i="1"/>
  <c r="H1512" i="1"/>
  <c r="H1003" i="1"/>
  <c r="H1026" i="1"/>
  <c r="H1032" i="1"/>
  <c r="H1038" i="1"/>
  <c r="H1588" i="1"/>
  <c r="H1608" i="1"/>
  <c r="H1666" i="1"/>
  <c r="H1968" i="1"/>
  <c r="H116" i="1"/>
  <c r="H122" i="1"/>
  <c r="H136" i="1"/>
  <c r="H142" i="1"/>
  <c r="H186" i="1"/>
  <c r="H199" i="1"/>
  <c r="H205" i="1"/>
  <c r="H234" i="1"/>
  <c r="H250" i="1"/>
  <c r="H369" i="1"/>
  <c r="H393" i="1"/>
  <c r="H408" i="1"/>
  <c r="H482" i="1"/>
  <c r="H488" i="1"/>
  <c r="H494" i="1"/>
  <c r="H510" i="1"/>
  <c r="H516" i="1"/>
  <c r="H626" i="1"/>
  <c r="H632" i="1"/>
  <c r="H648" i="1"/>
  <c r="H654" i="1"/>
  <c r="H703" i="1"/>
  <c r="H708" i="1"/>
  <c r="H718" i="1"/>
  <c r="H764" i="1"/>
  <c r="H777" i="1"/>
  <c r="H783" i="1"/>
  <c r="H1402" i="1"/>
  <c r="F663" i="1"/>
  <c r="H1475" i="1"/>
  <c r="H1825" i="1"/>
  <c r="H1855" i="1"/>
  <c r="H137" i="1"/>
  <c r="H143" i="1"/>
  <c r="H187" i="1"/>
  <c r="H230" i="1"/>
  <c r="H258" i="1"/>
  <c r="H264" i="1"/>
  <c r="H316" i="1"/>
  <c r="H389" i="1"/>
  <c r="H403" i="1"/>
  <c r="H483" i="1"/>
  <c r="H489" i="1"/>
  <c r="H511" i="1"/>
  <c r="H517" i="1"/>
  <c r="H557" i="1"/>
  <c r="H714" i="1"/>
  <c r="H737" i="1"/>
  <c r="H772" i="1"/>
  <c r="H881" i="1"/>
  <c r="H1021" i="1"/>
  <c r="H1062" i="1"/>
  <c r="H1713" i="1"/>
  <c r="H53" i="1"/>
  <c r="H59" i="1"/>
  <c r="H65" i="1"/>
  <c r="H71" i="1"/>
  <c r="H111" i="1"/>
  <c r="H214" i="1"/>
  <c r="H310" i="1"/>
  <c r="H328" i="1"/>
  <c r="H347" i="1"/>
  <c r="H353" i="1"/>
  <c r="H375" i="1"/>
  <c r="H564" i="1"/>
  <c r="H582" i="1"/>
  <c r="H588" i="1"/>
  <c r="H594" i="1"/>
  <c r="H638" i="1"/>
  <c r="H661" i="1"/>
  <c r="H676" i="1"/>
  <c r="H698" i="1"/>
  <c r="H749" i="1"/>
  <c r="H821" i="1"/>
  <c r="H827" i="1"/>
  <c r="H894" i="1"/>
  <c r="H917" i="1"/>
  <c r="H937" i="1"/>
  <c r="H968" i="1"/>
  <c r="H981" i="1"/>
  <c r="H992" i="1"/>
  <c r="H1463" i="1"/>
  <c r="H1469" i="1"/>
  <c r="H1964" i="1"/>
  <c r="H30" i="1"/>
  <c r="H36" i="1"/>
  <c r="H138" i="1"/>
  <c r="H144" i="1"/>
  <c r="H201" i="1"/>
  <c r="H208" i="1"/>
  <c r="H226" i="1"/>
  <c r="H317" i="1"/>
  <c r="H404" i="1"/>
  <c r="H484" i="1"/>
  <c r="H490" i="1"/>
  <c r="H512" i="1"/>
  <c r="H518" i="1"/>
  <c r="H529" i="1"/>
  <c r="H550" i="1"/>
  <c r="H622" i="1"/>
  <c r="H628" i="1"/>
  <c r="H687" i="1"/>
  <c r="H773" i="1"/>
  <c r="H844" i="1"/>
  <c r="H862" i="1"/>
  <c r="H882" i="1"/>
  <c r="H888" i="1"/>
  <c r="H1029" i="1"/>
  <c r="H1571" i="1"/>
  <c r="H1650" i="1"/>
  <c r="H1656" i="1"/>
  <c r="H1738" i="1"/>
  <c r="H1865" i="1"/>
  <c r="H1877" i="1"/>
  <c r="H2072" i="1"/>
  <c r="H2078" i="1"/>
  <c r="H2097" i="1"/>
  <c r="H2129" i="1"/>
  <c r="H2152" i="1"/>
  <c r="H2157" i="1"/>
  <c r="H1060" i="1"/>
  <c r="H1072" i="1"/>
  <c r="H1110" i="1"/>
  <c r="H1117" i="1"/>
  <c r="H1144" i="1"/>
  <c r="H1171" i="1"/>
  <c r="H1264" i="1"/>
  <c r="H1457" i="1"/>
  <c r="H1548" i="1"/>
  <c r="H1671" i="1"/>
  <c r="H1723" i="1"/>
  <c r="H1763" i="1"/>
  <c r="H1775" i="1"/>
  <c r="H1787" i="1"/>
  <c r="H1913" i="1"/>
  <c r="H1936" i="1"/>
  <c r="H1954" i="1"/>
  <c r="H2016" i="1"/>
  <c r="H2022" i="1"/>
  <c r="H2028" i="1"/>
  <c r="H2034" i="1"/>
  <c r="H2047" i="1"/>
  <c r="H2053" i="1"/>
  <c r="H2085" i="1"/>
  <c r="H2109" i="1"/>
  <c r="H1288" i="1"/>
  <c r="H1397" i="1"/>
  <c r="H1403" i="1"/>
  <c r="H1423" i="1"/>
  <c r="H1429" i="1"/>
  <c r="H1464" i="1"/>
  <c r="H1487" i="1"/>
  <c r="H1564" i="1"/>
  <c r="H1583" i="1"/>
  <c r="H1596" i="1"/>
  <c r="H1602" i="1"/>
  <c r="H1609" i="1"/>
  <c r="H1618" i="1"/>
  <c r="H1628" i="1"/>
  <c r="H1635" i="1"/>
  <c r="F1684" i="1"/>
  <c r="H1684" i="1" s="1"/>
  <c r="H1719" i="1"/>
  <c r="H1873" i="1"/>
  <c r="H1887" i="1"/>
  <c r="H1975" i="1"/>
  <c r="H1981" i="1"/>
  <c r="H1999" i="1"/>
  <c r="H2104" i="1"/>
  <c r="H2110" i="1"/>
  <c r="H965" i="1"/>
  <c r="H1002" i="1"/>
  <c r="H1025" i="1"/>
  <c r="H1067" i="1"/>
  <c r="H1183" i="1"/>
  <c r="H1201" i="1"/>
  <c r="H1236" i="1"/>
  <c r="H1296" i="1"/>
  <c r="H1316" i="1"/>
  <c r="H1337" i="1"/>
  <c r="H1404" i="1"/>
  <c r="H1412" i="1"/>
  <c r="H1442" i="1"/>
  <c r="H1465" i="1"/>
  <c r="H1477" i="1"/>
  <c r="H1483" i="1"/>
  <c r="H1501" i="1"/>
  <c r="H1507" i="1"/>
  <c r="H1513" i="1"/>
  <c r="H1542" i="1"/>
  <c r="H1554" i="1"/>
  <c r="H1572" i="1"/>
  <c r="H1577" i="1"/>
  <c r="H1597" i="1"/>
  <c r="H1603" i="1"/>
  <c r="H1629" i="1"/>
  <c r="H1640" i="1"/>
  <c r="H1652" i="1"/>
  <c r="H1729" i="1"/>
  <c r="H1759" i="1"/>
  <c r="H1794" i="1"/>
  <c r="H1801" i="1"/>
  <c r="H1827" i="1"/>
  <c r="H1832" i="1"/>
  <c r="H1888" i="1"/>
  <c r="H1903" i="1"/>
  <c r="H1909" i="1"/>
  <c r="H1919" i="1"/>
  <c r="H1931" i="1"/>
  <c r="H1976" i="1"/>
  <c r="H1982" i="1"/>
  <c r="H2074" i="1"/>
  <c r="H2080" i="1"/>
  <c r="H2087" i="1"/>
  <c r="H2143" i="1"/>
  <c r="H2160" i="1"/>
  <c r="H1140" i="1"/>
  <c r="H1167" i="1"/>
  <c r="H1195" i="1"/>
  <c r="H1249" i="1"/>
  <c r="H1255" i="1"/>
  <c r="H1310" i="1"/>
  <c r="H1333" i="1"/>
  <c r="H1348" i="1"/>
  <c r="H1374" i="1"/>
  <c r="H1387" i="1"/>
  <c r="H1419" i="1"/>
  <c r="H1425" i="1"/>
  <c r="H1459" i="1"/>
  <c r="H1537" i="1"/>
  <c r="H1550" i="1"/>
  <c r="H1585" i="1"/>
  <c r="H1598" i="1"/>
  <c r="H1604" i="1"/>
  <c r="H1612" i="1"/>
  <c r="H1620" i="1"/>
  <c r="H1673" i="1"/>
  <c r="H1710" i="1"/>
  <c r="H1795" i="1"/>
  <c r="H1977" i="1"/>
  <c r="H1983" i="1"/>
  <c r="H1989" i="1"/>
  <c r="H2037" i="1"/>
  <c r="H2069" i="1"/>
  <c r="H2075" i="1"/>
  <c r="H2081" i="1"/>
  <c r="H2088" i="1"/>
  <c r="H2106" i="1"/>
  <c r="H2112" i="1"/>
  <c r="H2137" i="1"/>
  <c r="H1108" i="1"/>
  <c r="H1135" i="1"/>
  <c r="H1162" i="1"/>
  <c r="H1250" i="1"/>
  <c r="H1267" i="1"/>
  <c r="H1274" i="1"/>
  <c r="H1292" i="1"/>
  <c r="H1298" i="1"/>
  <c r="H1327" i="1"/>
  <c r="H1444" i="1"/>
  <c r="H1455" i="1"/>
  <c r="H1467" i="1"/>
  <c r="H1473" i="1"/>
  <c r="H1479" i="1"/>
  <c r="H1497" i="1"/>
  <c r="H1503" i="1"/>
  <c r="H1532" i="1"/>
  <c r="H1593" i="1"/>
  <c r="H1599" i="1"/>
  <c r="H1605" i="1"/>
  <c r="H1632" i="1"/>
  <c r="H1654" i="1"/>
  <c r="H1669" i="1"/>
  <c r="H1746" i="1"/>
  <c r="H1773" i="1"/>
  <c r="H1779" i="1"/>
  <c r="H1785" i="1"/>
  <c r="H1790" i="1"/>
  <c r="H1927" i="1"/>
  <c r="H1978" i="1"/>
  <c r="H1984" i="1"/>
  <c r="H2038" i="1"/>
  <c r="H2057" i="1"/>
  <c r="H2070" i="1"/>
  <c r="H2076" i="1"/>
  <c r="H2089" i="1"/>
  <c r="H2169" i="1"/>
  <c r="H975" i="1"/>
  <c r="H1037" i="1"/>
  <c r="H1092" i="1"/>
  <c r="H1191" i="1"/>
  <c r="H1210" i="1"/>
  <c r="H1224" i="1"/>
  <c r="H1286" i="1"/>
  <c r="H1300" i="1"/>
  <c r="H1320" i="1"/>
  <c r="H1339" i="1"/>
  <c r="H1350" i="1"/>
  <c r="H1376" i="1"/>
  <c r="H1401" i="1"/>
  <c r="H1408" i="1"/>
  <c r="H1421" i="1"/>
  <c r="H1427" i="1"/>
  <c r="H1433" i="1"/>
  <c r="H1451" i="1"/>
  <c r="H1462" i="1"/>
  <c r="H1562" i="1"/>
  <c r="H1581" i="1"/>
  <c r="H1587" i="1"/>
  <c r="H1594" i="1"/>
  <c r="H1600" i="1"/>
  <c r="H1665" i="1"/>
  <c r="H1742" i="1"/>
  <c r="H1774" i="1"/>
  <c r="H1791" i="1"/>
  <c r="H1850" i="1"/>
  <c r="H1916" i="1"/>
  <c r="H1928" i="1"/>
  <c r="H1979" i="1"/>
  <c r="H1985" i="1"/>
  <c r="H2039" i="1"/>
  <c r="H2071" i="1"/>
  <c r="H2077" i="1"/>
  <c r="H2084" i="1"/>
  <c r="H2101" i="1"/>
  <c r="H2108" i="1"/>
  <c r="H2134" i="1"/>
  <c r="H216" i="1"/>
  <c r="H257" i="1"/>
  <c r="H260" i="1"/>
  <c r="H263" i="1"/>
  <c r="H291" i="1"/>
  <c r="H294" i="1"/>
  <c r="H297" i="1"/>
  <c r="H300" i="1"/>
  <c r="H329" i="1"/>
  <c r="F553" i="1"/>
  <c r="H553" i="1" s="1"/>
  <c r="H352" i="1"/>
  <c r="H355" i="1"/>
  <c r="F334" i="1"/>
  <c r="H334" i="1" s="1"/>
  <c r="F191" i="1"/>
  <c r="H191" i="1" s="1"/>
  <c r="F897" i="1"/>
  <c r="H195" i="1"/>
  <c r="H315" i="1"/>
  <c r="H318" i="1"/>
  <c r="H321" i="1"/>
  <c r="H332" i="1"/>
  <c r="H16" i="1"/>
  <c r="H215" i="1"/>
  <c r="H259" i="1"/>
  <c r="H262" i="1"/>
  <c r="H265" i="1"/>
  <c r="H290" i="1"/>
  <c r="H293" i="1"/>
  <c r="H296" i="1"/>
  <c r="H299" i="1"/>
  <c r="H302" i="1"/>
  <c r="H351" i="1"/>
  <c r="H354" i="1"/>
  <c r="H621" i="1"/>
  <c r="H627" i="1"/>
  <c r="H680" i="1"/>
  <c r="H820" i="1"/>
  <c r="H869" i="1"/>
  <c r="H1001" i="1"/>
  <c r="H1024" i="1"/>
  <c r="F1304" i="1"/>
  <c r="H1304" i="1" s="1"/>
  <c r="H1223" i="1"/>
  <c r="H1527" i="1"/>
  <c r="F1212" i="1"/>
  <c r="H1212" i="1" s="1"/>
  <c r="H922" i="1"/>
  <c r="H954" i="1"/>
  <c r="H986" i="1"/>
  <c r="H999" i="1"/>
  <c r="H1005" i="1"/>
  <c r="H1194" i="1"/>
  <c r="H747" i="1"/>
  <c r="H908" i="1"/>
  <c r="H939" i="1"/>
  <c r="H1143" i="1"/>
  <c r="H1170" i="1"/>
  <c r="H663" i="1"/>
  <c r="F890" i="1"/>
  <c r="H890" i="1" s="1"/>
  <c r="H1258" i="1"/>
  <c r="F1388" i="1"/>
  <c r="H1388" i="1" s="1"/>
  <c r="H1265" i="1"/>
  <c r="G1524" i="1"/>
  <c r="H1524" i="1" s="1"/>
  <c r="F1524" i="1"/>
  <c r="H1235" i="1"/>
  <c r="C1528" i="1"/>
  <c r="H1639" i="1"/>
  <c r="H1653" i="1"/>
  <c r="H1760" i="1"/>
  <c r="G1685" i="1"/>
  <c r="F1685" i="1"/>
  <c r="H1708" i="1"/>
  <c r="H1716" i="1"/>
  <c r="H1758" i="1"/>
  <c r="H1313" i="1"/>
  <c r="F1527" i="1"/>
  <c r="H1690" i="1"/>
  <c r="H1764" i="1"/>
  <c r="H1627" i="1"/>
  <c r="H1657" i="1"/>
  <c r="H1831" i="1"/>
  <c r="H1685" i="1" l="1"/>
  <c r="G2171" i="1"/>
  <c r="G1528" i="1"/>
  <c r="F1528" i="1"/>
  <c r="F2124" i="1" s="1"/>
  <c r="H897" i="1"/>
  <c r="H2124" i="1" l="1"/>
  <c r="F2170" i="1"/>
  <c r="F2171" i="1" s="1"/>
  <c r="H1528" i="1"/>
  <c r="H2171" i="1"/>
  <c r="F2178" i="1" l="1"/>
  <c r="F2177" i="1"/>
  <c r="F2184" i="1"/>
  <c r="F2176" i="1"/>
  <c r="F2175" i="1"/>
  <c r="F2180" i="1"/>
  <c r="F2174" i="1"/>
  <c r="F2181" i="1" s="1"/>
  <c r="F2179" i="1"/>
  <c r="F2173" i="1"/>
  <c r="F2186" i="1" l="1"/>
  <c r="F2188" i="1" s="1"/>
  <c r="F2189" i="1" s="1"/>
  <c r="I2191" i="1" s="1"/>
  <c r="J2191" i="1" s="1"/>
  <c r="K2191" i="1" s="1"/>
</calcChain>
</file>

<file path=xl/sharedStrings.xml><?xml version="1.0" encoding="utf-8"?>
<sst xmlns="http://schemas.openxmlformats.org/spreadsheetml/2006/main" count="4024" uniqueCount="793">
  <si>
    <t>INSTITUTO NACIONAL DE AGUAS POTABLES Y ALCANTARILLADOS</t>
  </si>
  <si>
    <t>***INAPA***</t>
  </si>
  <si>
    <t>DIRECCION DE INGENIERIA</t>
  </si>
  <si>
    <t>DEPARTAMENTO DE COSTOS Y PRESUPUESTOS</t>
  </si>
  <si>
    <r>
      <t>Obra:</t>
    </r>
    <r>
      <rPr>
        <b/>
        <sz val="10"/>
        <rFont val="Arial"/>
        <family val="2"/>
      </rPr>
      <t>AMPLIACIÓN Y MEJORAMIENTOS REDES DISTRIBUCIÓN MATANZA, PAYA, ARROYO HONDO, LOS TUMBAOS Y QUIJA QUIETA Y CARRETON, ACUEDUCTO MULTIPLE PERAVIA</t>
    </r>
  </si>
  <si>
    <r>
      <t xml:space="preserve">Contratista: </t>
    </r>
    <r>
      <rPr>
        <b/>
        <sz val="10"/>
        <rFont val="Arial"/>
        <family val="2"/>
      </rPr>
      <t>ABI-KARRAM MORILLA, INGENIEROS ARQUITECTOS, S.R.L.</t>
    </r>
  </si>
  <si>
    <r>
      <t>CONTRATO No</t>
    </r>
    <r>
      <rPr>
        <b/>
        <sz val="10"/>
        <rFont val="Arial"/>
        <family val="2"/>
      </rPr>
      <t>.:096/2019</t>
    </r>
  </si>
  <si>
    <r>
      <t>Ubicación:</t>
    </r>
    <r>
      <rPr>
        <b/>
        <sz val="10"/>
        <rFont val="Arial"/>
        <family val="2"/>
      </rPr>
      <t xml:space="preserve"> PERAVIA</t>
    </r>
  </si>
  <si>
    <r>
      <t xml:space="preserve">Zona : </t>
    </r>
    <r>
      <rPr>
        <b/>
        <sz val="10"/>
        <rFont val="Arial"/>
        <family val="2"/>
      </rPr>
      <t>IV</t>
    </r>
  </si>
  <si>
    <t>ACTUALIZADO No.1 (D/F FEBRERO DE 2022)</t>
  </si>
  <si>
    <t>Partida</t>
  </si>
  <si>
    <t>Descripción</t>
  </si>
  <si>
    <t>Cant.</t>
  </si>
  <si>
    <t>Unid.</t>
  </si>
  <si>
    <t>P.U. (RD$)</t>
  </si>
  <si>
    <t>Valor (RD$)</t>
  </si>
  <si>
    <t>A</t>
  </si>
  <si>
    <t xml:space="preserve">LINEA MATRIZ Y RED DE DISTRIBUCION  EN MATANZA </t>
  </si>
  <si>
    <t>REPLANTEO</t>
  </si>
  <si>
    <t>M</t>
  </si>
  <si>
    <t>MOVIMIENTO DE TIERRA</t>
  </si>
  <si>
    <t>EXCAVACION EN:</t>
  </si>
  <si>
    <t>2.1.1</t>
  </si>
  <si>
    <t>EXCAVACION  EN ROCA C/ EQUIPO (INC EXTRACCION)</t>
  </si>
  <si>
    <t>M3</t>
  </si>
  <si>
    <t>2.1.2</t>
  </si>
  <si>
    <t>MATERIAL COMPACTO C/EQUIPO</t>
  </si>
  <si>
    <t xml:space="preserve">REGULARIZACION DE ZANJA  </t>
  </si>
  <si>
    <t>M2</t>
  </si>
  <si>
    <t xml:space="preserve">ASIENTO DE ARENA (INCLUYE ACRREO INTERNO) </t>
  </si>
  <si>
    <t>RELLENO  CON MATERIAL DE MINA</t>
  </si>
  <si>
    <t xml:space="preserve">RELLENO COMPACTADO C/COMPACTADOR MECANICO EN CAPAS DE 0.20 M </t>
  </si>
  <si>
    <t xml:space="preserve">BOTE DE MATERIAL CON CAMION D MIN =5 KM (INCLUYE ESPARCIMIENTO EN BOTADERO) </t>
  </si>
  <si>
    <t>SUMINISTRO DE TUBERIA</t>
  </si>
  <si>
    <t>TUBERIA  Ø 8"  PVC SDR - 26 C/J.G.</t>
  </si>
  <si>
    <t>TUBERIA  Ø 6"  PVC SDR - 26 C/J.G.</t>
  </si>
  <si>
    <t xml:space="preserve">TUBERIA  Ø 4"  PVC SDR - 26 C/J.G. </t>
  </si>
  <si>
    <t>TUBERIA  Ø 3"  PVC SDR - 26 C/J.G.</t>
  </si>
  <si>
    <t>COLOCACION DE TUBERIAS</t>
  </si>
  <si>
    <t xml:space="preserve">TUBERIA  Ø 8"  PVC SDR - 26 C/J.G. </t>
  </si>
  <si>
    <t>SUMINISTRO Y COLOCACION DE PIEZAS ESPECIALES</t>
  </si>
  <si>
    <t>CODO  8"  (DE 10º A  45º)  ACERO  A - 36 SCH 40 SIN COSTURA C/ PROTECCION ANTICORROSIVA</t>
  </si>
  <si>
    <t>U</t>
  </si>
  <si>
    <t>CODO  6"  (DE 50º A  90º)  ACERO  A - 36 SCH 40 SIN COSTURA C/ PROTECCION ANTICORROSIVA</t>
  </si>
  <si>
    <t>CODO  6"  (DE 10º A  45º)  ACERO  A - 36 SCH 40 SIN COSTURA C/ PROTECCION ANTICORROSIVA</t>
  </si>
  <si>
    <t>CODO DE 4" X 90º  ACERO  A - 36  SCH 80 SIN COSTURA C/ PROTECCION ANTICORROSIVA</t>
  </si>
  <si>
    <t>CODO DE 3" X 90º  ACERO  A - 36  SCH 80 SIN COSTURA C/ PROTECCION ANTICORROSIVA</t>
  </si>
  <si>
    <t>TEE 8" X 8"  ACERO  A - 36 SCH 40 SIN COSTURA C/ PROTECCION ANTICORROSIVA</t>
  </si>
  <si>
    <t>TEE 8" X 6"  ACERO  A - 36 SCH 40 SIN COSTURA C/ PROTECCION ANTICORROSIVA</t>
  </si>
  <si>
    <t>TEE 8" X 4"  ACERO  A - 36 SCH 40 SIN COSTURA C/ PROTECCION ANTICORROSIVA</t>
  </si>
  <si>
    <t>TEE 8" X 3"  ACERO   A - 36 SCH 40 SIN COSTURA C/ PROTECCION ANTICORROSIVA</t>
  </si>
  <si>
    <t>TEE 6"X6" ACERO   A - 36 SCH 40 SIN COSTURA C/ PROTECCION ANTICORROSIVA</t>
  </si>
  <si>
    <t>TEE 6" X 4"  ACERO  A - 36 SCH 40 SIN COSTURA C/ PROTECCION ANTICORROSIVA</t>
  </si>
  <si>
    <t>TEE 6" X 3"  ACERO  A - 36 SCH 40 SIN COSTURA C/ PROTECCION ANTICORROSIVA</t>
  </si>
  <si>
    <t>TEE 4" X 4"  ACERO  A - 36 SCH 80 SIN COSTURA C/ PROTECCION ANTICORROSIVA</t>
  </si>
  <si>
    <t>TEE 4" X 3"  ACERO  A - 36 SCH 80 SIN COSTURA C/ PROTECCION ANTICORROSIVA</t>
  </si>
  <si>
    <t>TEE 3" X 3"  ACERO   A - 36 SCH 80 SIN COSTURA C/ PROTECCION ANTICORROSIVA</t>
  </si>
  <si>
    <t>REDUCCION  8" X 6"  ACERO  A - 36 SCH 40 SIN COSTURA C/ PROTECCION ANTICORROSIVA</t>
  </si>
  <si>
    <t>REDUCCION  8" X 3"  ACERO   A - 36 SCH 40 SIN COSTURA C/ PROTECCION ANTICORROSIVA</t>
  </si>
  <si>
    <t>REDUCCION  6" X 4"  ACERO   A - 36 SCH 40 SIN COSTURA C/ PROTECCION ANTICORROSIVA</t>
  </si>
  <si>
    <t>REDUCCION  6" X 3"  ACERO  A - 36 SCH 40 SIN COSTURA C/ PROTECCION ANTICORROSIVA</t>
  </si>
  <si>
    <t>REDUCCION  4" X 3"  ACERO   A - 36 SCH 80 SIN COSTURA C/ PROTECCION ANTICORROSIVA</t>
  </si>
  <si>
    <t>CRUZ  8" X 6"  ACERO  A - 36 SCH 40 SIN COSTURA C/ PROTECCION ANTICORROSIVA</t>
  </si>
  <si>
    <t>CRUZ  8" X 4"  ACERO   A - 36 SCH 40 SIN COSTURA C/ PROTECCION ANTICORROSIVA</t>
  </si>
  <si>
    <t>CRUZ  6" X 6"  ACERO A - 36 SCH 40 SIN COSTURA C/ PROTECCION ANTICORROSIVA</t>
  </si>
  <si>
    <t>CRUZ  6" X 4"  ACERO  A - 36 SCH 40 SIN COSTURA C/ PROTECCION ANTICORROSIVA</t>
  </si>
  <si>
    <t>CRUZ  6" X 3"   A - 36 ACERO SCH 40 SIN COSTURA C/ PROTECCION ANTICORROSIVA</t>
  </si>
  <si>
    <t>CRUZ   4" X 4"   A - 36 ACERO SCH 80 SIN COSTURA C/ PROTECCION ANTICORROSIVA</t>
  </si>
  <si>
    <t>CRUZ 4" X 3"  ACERO  A - 36 SCH 80 SIN COSTURA C/ PROTECCION ANTICORROSIVA</t>
  </si>
  <si>
    <t>CRUZ   3" X 3"  ACERO  A - 36 SCH 80 SIN COSTURA C/ PROTECCION ANTICORROSIVA</t>
  </si>
  <si>
    <t>TAPON DE 4"  ACERO SCH 80 SIN COSTURA C/ PROTECCION ANTICORROSIVA</t>
  </si>
  <si>
    <t>TAPON DE 3"  ACERO SCH 80 SIN COSTURA C/ PROTECCION ANTICORROSIVA</t>
  </si>
  <si>
    <t xml:space="preserve">JUNTA MECANICA  TIPO DRESSER DE 8" DE 150 PSI </t>
  </si>
  <si>
    <t xml:space="preserve">JUNTA MECANICA  TIPO DRESSER DE 6" DE 150 PSI </t>
  </si>
  <si>
    <t xml:space="preserve">JUNTA MECANICA  TIPO DRESSER DE 4" DE 150 PSI </t>
  </si>
  <si>
    <t xml:space="preserve">JUNTA MECANICA  TIPO DRESSER DE 3" DE 150 PSI </t>
  </si>
  <si>
    <t>MANO DE OBRA ADICIONAL EN EMPALMES (INCLUYE MOVIMIENTO DE TIERRA, CORTE TUBERIA EXISTENTE Y/O EXTRACCION DE PIEZA EXISTENTE)</t>
  </si>
  <si>
    <t xml:space="preserve">SUMINISTRO Y COLOCACION DE VALVULAS (VER DETALLES EN PLANOS) </t>
  </si>
  <si>
    <t xml:space="preserve">DE COMPUERTA DE 8" H.F. PLATILLADA COMPLETA  (INCLUYE: CUERPO DE LA VALVULA, JUNTA DE GOMA, TORNILLOS, NIPLES, MOVIMIENTO DE TIERRA Y MANO DE OBRA) </t>
  </si>
  <si>
    <t xml:space="preserve">DE COMPUERTA DE 6" H.F. PLATILLADA COMPLETA  (INCLUYE: CUERPO DE LA VALVULA, JUNTA DE GOMA, TORNILLOS, NIPLES, MOVIMIENTO DE TIERRA Y MANO DE OBRA) </t>
  </si>
  <si>
    <t xml:space="preserve">DE COMPUERTA DE 4" H.F. ROSCADA COMPLETA  (INCLUYE: CUERPO DE LA VALVULA, JUNTA DE GOMA, TORNILLOS, NIPLES, MOVIMIENTO DE TIERRA Y MANO DE OBRA) </t>
  </si>
  <si>
    <t xml:space="preserve">DE COMPUERTA DE 3" H.F. ROSCADA COMPLETA  (INCLUYE: CUERPO DE LA VALVULA, JUNTA DE GOMA, TORNILLOS, NIPLES, MOVIMIENTO DE TIERRA Y MANO DE OBRA) </t>
  </si>
  <si>
    <t>DE AIRE DE 1/2" H.F. PLATILLADA COMPLETA CON REJILLA DE PROTECCIÓN</t>
  </si>
  <si>
    <t>CAJA TELESCOPICA PARA VALVULA 3", 4", 6" Y 8"</t>
  </si>
  <si>
    <t>HIDRANTE  Ø4"</t>
  </si>
  <si>
    <t>ANCLAJES PARA PIEZAS ESPECIALES</t>
  </si>
  <si>
    <t xml:space="preserve">HORMIGON SIMPLE 210 KG/CM2 </t>
  </si>
  <si>
    <t>CRUCES</t>
  </si>
  <si>
    <t>DE PUENTE Ø8" EN ACERO L=12.00 M (INC. 2.00 M DE LOS LADOS) 2 U</t>
  </si>
  <si>
    <t>8.1.1</t>
  </si>
  <si>
    <t>8.1.2</t>
  </si>
  <si>
    <t>SUMINISTRO DE TUBERIA 8" ACERO A-36  SCH 40 SIN COSTURA C/ PROTECCION ANTICORROSIVA</t>
  </si>
  <si>
    <t>8.1.3</t>
  </si>
  <si>
    <t>CODO 8" X 45' ACERO A-36 SCH 40 SIN COSTURA C/ PROTECCION ANTICORROSIVA</t>
  </si>
  <si>
    <t>8.1.4</t>
  </si>
  <si>
    <t xml:space="preserve">JUNTA MECANICA TIPO DRESSER Ø8" DE 150 PSI </t>
  </si>
  <si>
    <t>8.1.5</t>
  </si>
  <si>
    <t>ANCLAJES H.S.</t>
  </si>
  <si>
    <t>8.1.6</t>
  </si>
  <si>
    <t>ABRAZADERA DE 3/8¨ (INCLUYE TORNILLOS Y JUNTA DE GOMA, Y COLOCACION)</t>
  </si>
  <si>
    <t>8.1.7</t>
  </si>
  <si>
    <t>PINTURA OXIDO ROJO</t>
  </si>
  <si>
    <t>8.1.8</t>
  </si>
  <si>
    <t>PINTURA MANTENIMIENTO</t>
  </si>
  <si>
    <t>8.1.9</t>
  </si>
  <si>
    <t xml:space="preserve">MANO DE OBRA </t>
  </si>
  <si>
    <t>DE ALCANTARILLA Ø6" EN ACERO L=6.00 M (INC. 2.00 M DE LOS LADOS) 6 U</t>
  </si>
  <si>
    <t>8.2.1</t>
  </si>
  <si>
    <t>8.2.2</t>
  </si>
  <si>
    <t>SUMINISTRO DE TUBERIA 6" ACERO A-36 SCH 40 SIN COSTURA C/ PROTECCION ANTICORROSIVA</t>
  </si>
  <si>
    <t>8.2.3</t>
  </si>
  <si>
    <t>CODO 6" X 45' ACERO A-36  SCH 40 SIN COSTURA C/ PROTECCION ANTICORROSIVA</t>
  </si>
  <si>
    <t>8.2.4</t>
  </si>
  <si>
    <t xml:space="preserve">JUNTA MECANICA TIPO DRESSER Ø6" DE 150 PSI </t>
  </si>
  <si>
    <t>8.2.5</t>
  </si>
  <si>
    <t>ANCLAJES P/ PIEZAS</t>
  </si>
  <si>
    <t>8.2.6</t>
  </si>
  <si>
    <t>EXCAVACION MAT. CLASIFICADO</t>
  </si>
  <si>
    <t>8.2.7</t>
  </si>
  <si>
    <t>RELLENO COMPACTADO</t>
  </si>
  <si>
    <t>8.2.8</t>
  </si>
  <si>
    <t>BOTE DE MATERIAL</t>
  </si>
  <si>
    <t>8.2.9</t>
  </si>
  <si>
    <t>DE ALCANTARILLA Ø4" EN ACERO L=6.00 M (INC. 2.00 M DE LOS LADOS) 3 U</t>
  </si>
  <si>
    <t>8.3.1</t>
  </si>
  <si>
    <t>8.3.2</t>
  </si>
  <si>
    <t>SUMINISTRO DE TUBERIA 4" ACERO A-36 SCH 80 SIN COSTURA C/ PROTECCION ANTICORROSIVA</t>
  </si>
  <si>
    <t>8.3.3</t>
  </si>
  <si>
    <t>CODO 4" X 45' ACERO A-36 SCH 40 SIN COSTURA C/ PROTECCION ANTICORROSIVA</t>
  </si>
  <si>
    <t>8.3.4</t>
  </si>
  <si>
    <t xml:space="preserve">JUNTA MECANICA TIPO DRESSER Ø4" DE 150 PSI </t>
  </si>
  <si>
    <t>8.3.5</t>
  </si>
  <si>
    <t>8.3.6</t>
  </si>
  <si>
    <t>8.3.7</t>
  </si>
  <si>
    <t>8.3.8</t>
  </si>
  <si>
    <t>8.3.9</t>
  </si>
  <si>
    <t>DE PUENTE Ø3" EN ACERO L=12.00 M (INC. 2.00 M DE LOS LADOS) 11 U</t>
  </si>
  <si>
    <t>8.4.1</t>
  </si>
  <si>
    <t>8.4.2</t>
  </si>
  <si>
    <t>SUMINISTRO DE TUBERIA 3" ACERO A-36 SCH 80 SIN COSTURA C/ PROTECCION ANTICORROSIVA</t>
  </si>
  <si>
    <t>8.4.3</t>
  </si>
  <si>
    <t>CODO 3" X 45' ACERO A-36  SCH 40 SIN COSTURA C/ PROTECCION ANTICORROSIVA</t>
  </si>
  <si>
    <t>8.4.4</t>
  </si>
  <si>
    <t xml:space="preserve">JUNTA MECANICA TIPO DRESSER Ø3" DE 150 PSI </t>
  </si>
  <si>
    <t>8.4.5</t>
  </si>
  <si>
    <t>8.4.6</t>
  </si>
  <si>
    <t>8.4.7</t>
  </si>
  <si>
    <t>8.4.8</t>
  </si>
  <si>
    <t>8.4.9</t>
  </si>
  <si>
    <t>DE ALCANTARILLA Ø3" EN ACERO L=6.00 M (INC. 2.00 M DE LOS LADOS) 5 U</t>
  </si>
  <si>
    <t>8.5.1</t>
  </si>
  <si>
    <t>8.5.2</t>
  </si>
  <si>
    <t>8.5.3</t>
  </si>
  <si>
    <t>CODO 3" X 45' ACERO A-36  SCH 80 SIN COSTURA C/ PROTECCION ANTICORROSIVA</t>
  </si>
  <si>
    <t>8.5.4</t>
  </si>
  <si>
    <t>8.5.5</t>
  </si>
  <si>
    <t>8.5.6</t>
  </si>
  <si>
    <t>8.5.7</t>
  </si>
  <si>
    <t>8.5.8</t>
  </si>
  <si>
    <t>8.5.9</t>
  </si>
  <si>
    <t xml:space="preserve">SUMINISTRO Y COLOCACION ACCESORIOS Y CAJA DE ACOMETIDA POLIETILENO URBANA (1,007 U) </t>
  </si>
  <si>
    <r>
      <t>COLLARIN EN POLIETILENO Ø3"</t>
    </r>
    <r>
      <rPr>
        <sz val="9"/>
        <rFont val="Arial"/>
        <family val="2"/>
      </rPr>
      <t xml:space="preserve"> (ABRAZADERA)</t>
    </r>
  </si>
  <si>
    <t>TUBERIA DE POLIETILENO DE ALTA DENSIDAD Ø1/2" INTERNO L=6.00M (PROMEDIO)</t>
  </si>
  <si>
    <t>ML</t>
  </si>
  <si>
    <t>ADAPTADOR  MACHO Ø1/2" ROSCADO A MANGUERA</t>
  </si>
  <si>
    <t>ADAPTADOR  HEMBRA Ø1/2" ROSCADO A MANGUERA</t>
  </si>
  <si>
    <t>LLAVE DE PASO DE 1/2"</t>
  </si>
  <si>
    <t>VALVULA CHECK DE 1/2" BRONCE</t>
  </si>
  <si>
    <t>CAJA DE ACOMETIDA PLASTICA EN POLIETILENO 10"</t>
  </si>
  <si>
    <t>TUBERIA 1/2"  SCH 40 PVC LONGITUD PROMEDIO</t>
  </si>
  <si>
    <t>ANCLAJES DE H.S.</t>
  </si>
  <si>
    <t>CEMENTO SOLVENTE Y TEFLON</t>
  </si>
  <si>
    <t xml:space="preserve">TAPON HEMBRA 1/2" PVC C/J.G. </t>
  </si>
  <si>
    <t xml:space="preserve">EXCAVACION Y TAPADO </t>
  </si>
  <si>
    <t>MANO DE OBRA PLOMERO</t>
  </si>
  <si>
    <t>PRUEBA HIDROSTATICA EN  TUBERIAS DE:</t>
  </si>
  <si>
    <t xml:space="preserve">Ø 8"  PVC SDR - 26 C/J.G. </t>
  </si>
  <si>
    <t>Ø 6"  PVC SDR - 26 C/J.G.</t>
  </si>
  <si>
    <t>Ø 4"  PVC SDR - 26 C/J.G.</t>
  </si>
  <si>
    <t>Ø 3"  PVC SDR - 26 C/J.G.</t>
  </si>
  <si>
    <t>SEÑALIZACION Y SEGURIDAD EN VIA</t>
  </si>
  <si>
    <t>ACHIQUE CON BOMBA 3"</t>
  </si>
  <si>
    <t>HR</t>
  </si>
  <si>
    <t>REPARACION DE SERVICIOS EXISTENTES</t>
  </si>
  <si>
    <t>DEMOLICION DE ACERAS</t>
  </si>
  <si>
    <t>REPOSICION  DE ACERAS</t>
  </si>
  <si>
    <t>DEMOLICION DE CONTENES</t>
  </si>
  <si>
    <t>REPOSICION DE CONTENES</t>
  </si>
  <si>
    <t>REPARACION ACOMETIDAS EXISTENTES DE 1/2"</t>
  </si>
  <si>
    <t>REPARACION TUBERIAS EXISTENTES 3"</t>
  </si>
  <si>
    <t>REPARACION TUBERIAS EXISTENTES 4"</t>
  </si>
  <si>
    <t xml:space="preserve">LIMPIEZA CONTINUA Y FINAL </t>
  </si>
  <si>
    <t xml:space="preserve"> ASFALTO (75% LONGITUD DE TUBERIAS N/ TODAS LAS CALLES ESTAN ASFALTADAS)</t>
  </si>
  <si>
    <t>CORTE DE CARPETA ASFALTICA 2"</t>
  </si>
  <si>
    <t>EXTRACCION  DE CARPETA ASFALTICA 2"</t>
  </si>
  <si>
    <t xml:space="preserve">BOTE C/ CAMION DE CARPETA ASFALTICA 2" (INCLUYE ESPARCIMIENTO EN BOTADERO) </t>
  </si>
  <si>
    <t>REPOSICION DE ASFALTO 2" (INCLUYE IMPRIMACION Y RIEGO ADHERENCIA)</t>
  </si>
  <si>
    <t>TRANSPORTE ASFALTO D PROM 20 KM</t>
  </si>
  <si>
    <t>KM-M3</t>
  </si>
  <si>
    <t>SUMINISTRO MATERIAL DE BASE</t>
  </si>
  <si>
    <t>SUB-TOTAL A</t>
  </si>
  <si>
    <t>B</t>
  </si>
  <si>
    <t xml:space="preserve"> LINEA MATRIZ Y RED DE DISTRIBUCION DE PAYA</t>
  </si>
  <si>
    <t>MATERIAL  COMPACTO C/EQUIPO</t>
  </si>
  <si>
    <t>SUMINISTRO  MATERIAL DE MINA</t>
  </si>
  <si>
    <t>CODO  8"  (DE 50º A  90º)   ACERO  A - 36 SCH 40 SIN COSTURA C/ PROTECCION ANTICORROSIVA</t>
  </si>
  <si>
    <t>CODO  8"  (DE 10º A  45º)   ACERO  A - 36 SCH 40 SIN COSTURA C/ PROTECCION ANTICORROSIVA</t>
  </si>
  <si>
    <t>CODO  6"  (DE 50º A  90º)   ACERO  A - 36 SCH 40 SIN COSTURA C/ PROTECCION ANTICORROSIVA</t>
  </si>
  <si>
    <t>CODO  6"  (DE 10º A  45º)   ACERO  A - 36 SCH 40 SIN COSTURA C/ PROTECCION ANTICORROSIVA</t>
  </si>
  <si>
    <t>CODO DE 4" X 90º  ACERO A-36  SCH 80 SIN COSTURA C/ PROTECCION ANTICORROSIVA</t>
  </si>
  <si>
    <t>CODO DE 3" X 90º  ACERO A-36  SCH 80 SIN COSTURA C/ PROTECCION ANTICORROSIVA</t>
  </si>
  <si>
    <t>CRUZ  8" X 6"  ACERO A-36 SCH 40 SIN COSTURA C/ PROTECCION ANTICORROSIVA</t>
  </si>
  <si>
    <t>TEE 8" X 8"  ACERO A-36 SCH 40 SIN COSTURA C/ PROTECCION ANTICORROSIVA</t>
  </si>
  <si>
    <t>TEE 6" X 4"  ACERO A-36 SCH 40 SIN COSTURA C/ PROTECCION ANTICORROSIVA</t>
  </si>
  <si>
    <t>TEE 6" X 3"  ACERO A-36 SCH 40 SIN COSTURA C/ PROTECCION ANTICORROSIVA</t>
  </si>
  <si>
    <t>REDUCCION  4" X 3"  ACERO A-36 SCH 80 SIN COSTURA C/ PROTECCION ANTICORROSIVA</t>
  </si>
  <si>
    <t>REDUCCION  3" X 3"  ACERO A-36 SCH 80 SIN COSTURA C/ PROTECCION ANTICORROSIVA</t>
  </si>
  <si>
    <t>REDUCCION  12" X8"  ACERO A-36 SCH 40 SIN COSTURA C/ PROTECCION ANTICORROSIVA</t>
  </si>
  <si>
    <t>REDUCCION  8" X 6"  ACERO A-36 SCH 40 SIN COSTURA C/ PROTECCION ANTICORROSIVA</t>
  </si>
  <si>
    <t xml:space="preserve">REDUCCION  6" X 4"  ACERO A-36 SCH 40 SIN COSTURA C/ PROTECCION ANTICORROSIVA </t>
  </si>
  <si>
    <t>YEE  6" X 6"  ACERO A-36 SCH 40 SIN COSTURA C/ PROTECCION ANTICORROSIVA</t>
  </si>
  <si>
    <t>TAPON DE 4" ACERO A-36 SCH 80 SIN COSTURA C/ PROTECCION ANTICORROSIVA</t>
  </si>
  <si>
    <t>TAPON DE 3"  ACERO A-36 SCH 80 SIN COSTURA C/ PROTECCION ANTICORROSIVA</t>
  </si>
  <si>
    <t xml:space="preserve">JUNTA MECANICA  TIPO DRESSER DE 12" DE 150 PSI </t>
  </si>
  <si>
    <t xml:space="preserve">DE COMPUERTA DE 8" H.F. PLATILLADA COMPLETA (INCLUYE: CUERPO DE LA VALVULA, JUNTA DE GOMA, TORNILLOS, NIPLES, MOVIMIENTO DE TIERRA Y MANO DE OBRA) </t>
  </si>
  <si>
    <t xml:space="preserve">DE COMPUERTA DE 6" H.F. PLATILLADA COMPLETA (INCLUYE: CUERPO DE LA VALVULA, JUNTA DE GOMA, TORNILLOS, NIPLES, MOVIMIENTO DE TIERRA Y MANO DE OBRA) </t>
  </si>
  <si>
    <t xml:space="preserve">DE ALCANTARILLA Ø12" EN ACERO L=6.00 M (INC. 2.00 M DE LOS LADOS)  1 U    </t>
  </si>
  <si>
    <t>SUM. TUB.12" ACERO A-36 SCH 40 SIN COSTURA C/ PROTECCION ANTICORROSIVA</t>
  </si>
  <si>
    <t>CODO 12" X 45' ACERO A-36 SCH 40 SIN COSTURA C/ PROTECCION ANTICORROSIVA</t>
  </si>
  <si>
    <t xml:space="preserve">JUNTA MECANICA TIPO DRESSER Ø12" DE 150 PSI </t>
  </si>
  <si>
    <t xml:space="preserve">DE ALCANTARILLA Ø8" EN ACERO L=6.00 M (INC. 2.00 M DE LOS LADOS) 2 U   </t>
  </si>
  <si>
    <t>SUM. TUB. 8" ACERO A-36 SCH 40 SIN COSTURA C/ PROTECCION ANTICORROSIVA</t>
  </si>
  <si>
    <t>DE ALCANTARILLA Ø4" EN ACERO L=6.00 M (INC. 2.00 M DE LOS LADOS) 1 U</t>
  </si>
  <si>
    <t>SUM. TUB. 4" ACERO A-36 SCH 80 SIN COSTURA C/ PROTECCION ANTICORROSIVA</t>
  </si>
  <si>
    <t>CODO 4" X 45' ACERO A-36 SCH 80 SIN COSTURA C/ PROTECCION ANTICORROSIVA</t>
  </si>
  <si>
    <t xml:space="preserve">SUMINISTRO Y COLOCACION ACCESORIOS Y CAJA DE ACOMETIDA POLIETILENO URBANA (242 U ) </t>
  </si>
  <si>
    <t xml:space="preserve"> ASFALTO (85% LONGITUD DE TUBERIAS N/ TODAS LAS CALLES ESTAN ASFALTADAS)</t>
  </si>
  <si>
    <t xml:space="preserve">SUMINISTRO MATERIAL DE BASE </t>
  </si>
  <si>
    <t>SUB-TOTAL B</t>
  </si>
  <si>
    <t>C</t>
  </si>
  <si>
    <t xml:space="preserve">LINEA DE CONDUCCION, LINEA MATRIZ Y RED DE DISTRIBUCION  EN ARROYO HONDO, LOS TUMBAO Y QUIJA QUIETA </t>
  </si>
  <si>
    <t>2.1.3</t>
  </si>
  <si>
    <t>2.1.4</t>
  </si>
  <si>
    <t>2.1.5</t>
  </si>
  <si>
    <t>2.1.6</t>
  </si>
  <si>
    <t>2.1.7</t>
  </si>
  <si>
    <t>SUMINISTRO  DE TUBERIAS</t>
  </si>
  <si>
    <t>TUBERIA  Ø 12"  PVC SDR - 26 C/J.G.</t>
  </si>
  <si>
    <t>TUBERIA  Ø 6"  ACERO SCH 40 SIN COSTURA C/ PROTECCION ANTICORROSIVA</t>
  </si>
  <si>
    <t>CODO  12"  (DE 10º A  45º)   ACERO  A - 36  SCH 30 SIN COSTURA C/ PROTECCION ANTICORROSIVA</t>
  </si>
  <si>
    <t>CODO DE 4" X 90º  ACERO  A-36 SCH 80 SIN COSTURA C/ PROTECCION ANTICORROSIVA</t>
  </si>
  <si>
    <t>CODO DE 4" X 45º  ACERO A-36  SCH 80 SIN COSTURA C/ PROTECCION ANTICORROSIVA</t>
  </si>
  <si>
    <t>CODO DE 3" X 45º  ACERO  A-36 SCH 80 SIN COSTURA C/ PROTECCION ANTICORROSIVA</t>
  </si>
  <si>
    <t>TEE 12" X 4"  ACERO A-36 SCH 40 SIN COSTURA C/ PROTECCION ANTICORROSIVA</t>
  </si>
  <si>
    <t>TEE 8" X 6"  ACERO A-36 SCH 40 SIN COSTURA C/ PROTECCION ANTICORROSIVA</t>
  </si>
  <si>
    <t>TEE 8" X 4"  ACERO A-36 SCH 40 SIN COSTURA C/ PROTECCION ANTICORROSIVA</t>
  </si>
  <si>
    <t xml:space="preserve">TEE 6" X 3"  ACERO A-36 SCH 40 SIN COSTURA C/ PROTECCION ANTICORROSIVA </t>
  </si>
  <si>
    <t>TEE 4" X 4"  ACERO A-36 SCH 40 SIN COSTURA C/ PROTECCION ANTICORROSIVA</t>
  </si>
  <si>
    <t>TEE 4" X 4"  ACERO A-36 SCH 80 SIN COSTURA C/ PROTECCION ANTICORROSIVA</t>
  </si>
  <si>
    <t>TEE 4" X 3"  ACERO A-36 SCH 80 SIN COSTURA C/ PROTECCION ANTICORROSIVA</t>
  </si>
  <si>
    <t>TEE 3" X 3"  ACERO A-36 SCH 80 SIN COSTURA C/ PROTECCION ANTICORROSIVA</t>
  </si>
  <si>
    <t>CRUZ  4" X 4"  ACERO A-36 SCH 80 SIN COSTURA C/ PROTECCION ANTICORROSIVA</t>
  </si>
  <si>
    <t>CRUZ  4" X 3" ACERO A-36 SCH 80 SIN COSTURA C/ PROTECCION ANTICORROSIVA</t>
  </si>
  <si>
    <t>CRUZ 3" X 3" ACERO A-36 SCH 80 SIN COSTURA C/ PROTECCION ANTICORROSIVA</t>
  </si>
  <si>
    <t>REDUCCION  12" X8"  ACERO A-36  SCH 40 SIN COSTURA C/ PROTECCION ANTICORROSIVA</t>
  </si>
  <si>
    <t>REDUCCION  8" X 4"  ACERO A-36SCH 40 SIN COSTURA C/ PROTECCION ANTICORROSIVA</t>
  </si>
  <si>
    <t>REDUCCION  4" X 3"   ACERO A-36 SCH 80 SIN COSTURA C/ PROTECCION ANTICORROSIVA</t>
  </si>
  <si>
    <t>YEE  12" X 6"  ACERO A-36  SCH 30 SIN COSTURA C/ PROTECCION ANTICORROSIVA</t>
  </si>
  <si>
    <t>YEE  4" X 4"  ACERO A-36 SCH 80 SIN COSTURA C/ PROTECCION ANTICORROSIVA</t>
  </si>
  <si>
    <t xml:space="preserve">DE COMPUERTA DE 12" H.F. PLATILLADA COMPLETA (INCLUYE: CUERPO DE LA VALVULA, JUNTA DE GOMA, TORNILLOS, NIPLES, MOVIMIENTO DE TIERRA Y MANO DE OBRA) </t>
  </si>
  <si>
    <t xml:space="preserve">DE COMPUERTA DE 4" H.F. PLATILLADA COMPLETA (INCLUYE: CUERPO DE LA VALVULA, JUNTA DE GOMA, TORNILLOS, NIPLES, MOVIMIENTO DE TIERRA Y MANO DE OBRA) </t>
  </si>
  <si>
    <t xml:space="preserve">DE COMPUERTA DE 3" H.F. ROSCADA COMPLETA (INCLUYE: CUERPO DE LA VALVULA, JUNTA DE GOMA, TORNILLOS, NIPLES, MOVIMIENTO DE TIERRA Y MANO DE OBRA) </t>
  </si>
  <si>
    <t>SUM. TUB. 6" ACERO A-36  SCH 40 SIN COSTURA C/ PROTECCION ANTICORROSIVA</t>
  </si>
  <si>
    <t>CODO 6" X 45' ACERO A-36 SCH 40 SIN COSTURA C/ PROTECCION ANTICORROSIVA</t>
  </si>
  <si>
    <t>DE ALCANTARILLA Ø4" EN ACERO L=8.00 M (INC. 2.00 M DE LOS LADOS) 2 U</t>
  </si>
  <si>
    <t xml:space="preserve">SUM. TUB. 4" ACERO A-36  SCH 80 SIN COSTURA C/PROTECCION ANTICORROSIVA </t>
  </si>
  <si>
    <t xml:space="preserve">CODO 4" X 45' ACERO A-36  SCH 80 SIN COSTURA C/PROTECCION ANTICORROSIVA </t>
  </si>
  <si>
    <t>DE ALCANTARILLA Ø4" EN ACERO L=6.00 M (INC. 2.00 M DE LOS LADOS)   1 U</t>
  </si>
  <si>
    <t>DE ALCANTARILLA Ø4" EN ACERO L=4.00 M (INC. 2.00 M DE LOS LADOS) 1 U</t>
  </si>
  <si>
    <t>DE PUENTE Ø4" EN ACERO L=6.00 M (INC. 2.00 M DE LOS LADOS) 1 U</t>
  </si>
  <si>
    <t>8.6.1</t>
  </si>
  <si>
    <t>8.6.2</t>
  </si>
  <si>
    <t xml:space="preserve">SUM. TUB. 4" ACERO A-36 SCH 80 SIN COSTURA C/PROTECCION ANTICORROSIVA </t>
  </si>
  <si>
    <t>8.6.3</t>
  </si>
  <si>
    <t xml:space="preserve">CODO 4" X 45' ACERO A-36 SCH 80 SIN COSTURA C/PROTECCION ANTICORROSIVA </t>
  </si>
  <si>
    <t>8.6.4</t>
  </si>
  <si>
    <t>8.6.5</t>
  </si>
  <si>
    <t>8.6.6</t>
  </si>
  <si>
    <t>8.6.7</t>
  </si>
  <si>
    <t>8.6.8</t>
  </si>
  <si>
    <t>8.6.9</t>
  </si>
  <si>
    <t>DE ALCANTARILLA Ø3" EN ACERO L=6.00 M (INC. 2.00 M DE LOS LADOS)14 U</t>
  </si>
  <si>
    <t>8.7.1</t>
  </si>
  <si>
    <t>8.7.2</t>
  </si>
  <si>
    <t xml:space="preserve">SUM. TUB. 3" ACERO A-36  SCH 80 SIN COSTURA C/PROTECCION ANTICORROSIVA </t>
  </si>
  <si>
    <t>8.7.3</t>
  </si>
  <si>
    <t xml:space="preserve">CODO 3" X 45' ACERO A-36  SCH 80 SIN COSTURA C/PROTECCION ANTICORROSIVA </t>
  </si>
  <si>
    <t>8.7.4</t>
  </si>
  <si>
    <t>8.7.5</t>
  </si>
  <si>
    <t>8.7.6</t>
  </si>
  <si>
    <t>8.7.7</t>
  </si>
  <si>
    <t>8.7.8</t>
  </si>
  <si>
    <t>8.7.9</t>
  </si>
  <si>
    <t>DE PUENTE Ø3" EN ACERO L=20.00 M (INC. 2.00 M DE LOS LADOS) 1 U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</si>
  <si>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</si>
  <si>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</si>
  <si>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</si>
  <si>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</si>
  <si>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</si>
  <si>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</si>
  <si>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</si>
  <si>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</si>
  <si>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</si>
  <si>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REGISTROS PARA VALVULAS</t>
  </si>
  <si>
    <t>CONSTRUCCION DE REGISTRO PARA VALVULA 12" (2.10 X 2.10 X 1.60)M (INC. TAPA Ø 0.80 EN ACERO) (VER PLANO MRDB-004 R1)</t>
  </si>
  <si>
    <t xml:space="preserve">SUMINISTRO Y COLOCACION ACCESORIOS Y CAJA DE ACOMETIDA POLIETILENO URBANA </t>
  </si>
  <si>
    <t xml:space="preserve">Ø 12"  PVC SDR - 26 C/J.G. </t>
  </si>
  <si>
    <t>Ø 6" ACERO SCH 40 SIN COSTURA C/ PROTECCION ANTICORROSIVA</t>
  </si>
  <si>
    <t xml:space="preserve"> ASFALTO (50% LONGITUD DE TUBERIAS N/ TODAS LAS CALLES ESTAN ASFALTADAS)</t>
  </si>
  <si>
    <t>RELLENO COMPACTADO C/COMPACTADOR MECANICO</t>
  </si>
  <si>
    <t>SUB-TOTAL C</t>
  </si>
  <si>
    <t>D</t>
  </si>
  <si>
    <t>RED DE  DISTRIBUCION  EL CARRETON Y ZONAS ALEDAÑAS PLANTA DE TRATAMIENTO</t>
  </si>
  <si>
    <t xml:space="preserve">TUBERIA  Ø 10"  PVC SDR - 26 C/J.G. </t>
  </si>
  <si>
    <t>CODO  10"  (DE 10º A  45º)   ACERO  A - 36 SCH 40 SIN COSTURA C/ PROTECCION ANTICORROSIVA</t>
  </si>
  <si>
    <t>CODO  10"  (DE 50º A  90º)   ACERO  A - 36 SCH 40 SIN COSTURA C/ PROTECCION ANTICORROSIVA</t>
  </si>
  <si>
    <t>CODO DE 4" X 45º  ACERO  A-36 SCH 80 SIN COSTURA C/ PROTECCION ANTICORROSIVA</t>
  </si>
  <si>
    <t>TEE 10" X 6"  ACERO A-36 SCH 40 SIN COSTURA C/ PROTECCION ANTICORROSIVA</t>
  </si>
  <si>
    <t>TEE 10" X 4"  ACERO A-36 SCH 40 SIN COSTURA C/ PROTECCION ANTICORROSIVA</t>
  </si>
  <si>
    <t>TEE 6"X6" ACERO A-36 SCH 40 SIN COSTURA C/ PROTECCION ANTICORROSIVA</t>
  </si>
  <si>
    <t>CRUZ  6" X 6"  ACERO A-36 SCH 40 SIN COSTURA C/ PROTECCION ANTICORROSIVA</t>
  </si>
  <si>
    <t>REDUCCION  10" X 6"  ACERO A-36 SCH 40 SIN COSTURA C/ PROTECCION ANTICORROSIVA</t>
  </si>
  <si>
    <t>REDUCCION  6" X 4"  ACERO A-36 SCH 40 SIN COSTURA C/ PROTECCION ANTICORROSIVA</t>
  </si>
  <si>
    <t xml:space="preserve">JUNTA MECANICA  TIPO DRESSER DE 10" DE 150 PSI </t>
  </si>
  <si>
    <t xml:space="preserve">DE COMPUERTA DE 10" H.F. PLATILLADA COMPLETA (INCLUYE: CUERPO DE LA VALVULA, JUNTA DE GOMA, TORNILLOS, NIPLES, MOVIMIENTO DE TIERRA Y MANO DE OBRA) </t>
  </si>
  <si>
    <t xml:space="preserve">DE COMPUERTA DE 4" H.F. ROSCADA COMPLETA (INCLUYE: CUERPO DE LA VALVULA, JUNTA DE GOMA, TORNILLOS, NIPLES, MOVIMIENTO DE TIERRA Y MANO DE OBRA) </t>
  </si>
  <si>
    <t>DE PUENTE Ø10" EN ACERO L=15.00 M (INC. 2.00 M DE LOS LADOS) 2 U</t>
  </si>
  <si>
    <t>SUM. TUB. 10" ACERO A-36 SCH 40 SIN COSTURA C/ PROTECCION ANTICORROSIVA</t>
  </si>
  <si>
    <t>CODO 10" X 45' ACERO A.36 SCH 40 SIN COSTURA C/ PROTECCION ANTICORROSIVA</t>
  </si>
  <si>
    <t>JUNTA MECANICA DE 10"  (TIPO DRESSER)</t>
  </si>
  <si>
    <t>DE PUENTE Ø6" EN ACERO L=15.00 M (INC. 2.00 M DE LOS LADOS) 1 U</t>
  </si>
  <si>
    <t>SUM. TUB. 6" ACERO A-36 SCH 40 SIN COSTURA C/ PROTECCION ANTICORROSIVA</t>
  </si>
  <si>
    <t>JUNTA MECANICA DE 6"  (TIPO DRESSER)</t>
  </si>
  <si>
    <t xml:space="preserve">SUMINISTRO Y COLOCACION ACCESORIOS Y CAJA DE ACOMETIDA POLIETILENO URBANA ( 450 U) </t>
  </si>
  <si>
    <t xml:space="preserve">Ø 10"  PVC SDR - 26 C/J.G. </t>
  </si>
  <si>
    <t>SUB-TOTAL D</t>
  </si>
  <si>
    <t>E</t>
  </si>
  <si>
    <t>ACONDICIONAMIENTO DEPOSITOS REGULADORES EXISTENTES</t>
  </si>
  <si>
    <t>DEPOSITO REGULADOR EN NIZAO</t>
  </si>
  <si>
    <t>PRELIMINARES</t>
  </si>
  <si>
    <t>1.1.1</t>
  </si>
  <si>
    <t>LIMPIEZA GENERAL</t>
  </si>
  <si>
    <t>SUMINISTRO Y COLOCACION DE:</t>
  </si>
  <si>
    <t>1.2.1</t>
  </si>
  <si>
    <t>ACONDICIONAMIENTO DE AREA CON GRAVILLA E=5 CM</t>
  </si>
  <si>
    <t xml:space="preserve">SUMINISTRO E INSTALACION ELECTRIFICACION PRIMARIA  </t>
  </si>
  <si>
    <t>1.3.1</t>
  </si>
  <si>
    <t>POSTE DE HORMIGON  PRETENSADO 35 PIES,   PARA DETALLES DE ACERO VER EN NORMA (BID, TD-CONS-SAN) NORMA DE DISTRIBUCION  MEDIA TENSION AEREA (INC. MOVIMIENTO DE TIERRA)</t>
  </si>
  <si>
    <t>1.3.2</t>
  </si>
  <si>
    <t>CONDUCTOR  AAA/C # 2/0</t>
  </si>
  <si>
    <t>PIE</t>
  </si>
  <si>
    <t>1.3.3</t>
  </si>
  <si>
    <t>ESTRUCTURA MT- 101</t>
  </si>
  <si>
    <t>1.3.4</t>
  </si>
  <si>
    <t>ESTRUCTURA MT-102</t>
  </si>
  <si>
    <t>1.3.5</t>
  </si>
  <si>
    <t>ESTRUCTURA MT-103</t>
  </si>
  <si>
    <t>1.3.6</t>
  </si>
  <si>
    <t>ESTRUCTURA TR-105/ 15 KVA</t>
  </si>
  <si>
    <t>1.3.7</t>
  </si>
  <si>
    <t>ESTRUCTURA MT-106</t>
  </si>
  <si>
    <t>1.3.8</t>
  </si>
  <si>
    <t>ESTRUCTURA HA- 100B</t>
  </si>
  <si>
    <t>1.3.9</t>
  </si>
  <si>
    <t>ATERRIZAJE DE POSTE</t>
  </si>
  <si>
    <t>SUMINISTRO E INSTALACION ELECTRIFICACION SECUNDARIA.</t>
  </si>
  <si>
    <t>1.4.1</t>
  </si>
  <si>
    <t>ALIMENTADOR ELECTRICO DESDE TRANSFORMADOR EN POSTE HASTA PANEL DE DISTRIBUCION EN  GARITA DE VIGILANTE, FORMADO POR: 3 CONDUCTORES  THW #4, TUBERIA IMC DE 11/2", TUBERIA PVC DE 11/2" (INCLUYE MAIN BREAKER Y PANEL DE BREAKER SEGÚN PLANOS)</t>
  </si>
  <si>
    <t>1.4.2</t>
  </si>
  <si>
    <t>ALIMENTADOR ELECTRICO DESDE   PANEL DE DISTRIBUCION EN  GARITA DE VIGILANTE, HASTA LAMPARAS EXTERIORES EN POSTE FORMADO POR:  2 CONDUCTORES THW #10 ,  TUBERIA PVC DE 11/2",</t>
  </si>
  <si>
    <t>1.4.3</t>
  </si>
  <si>
    <t xml:space="preserve">EXCAVACCION ZANJA  DE 0.4 X0.6 X 120 M P/ CONDUCTORES  DE LAMPARAS  </t>
  </si>
  <si>
    <t>1.4.4</t>
  </si>
  <si>
    <t>ESTRUCTURA AP-103</t>
  </si>
  <si>
    <t>1.4.5</t>
  </si>
  <si>
    <t>POSTE DE HORMIGON ARMADO 30' , 300 DAM (INC. MOVIMIENTO DE TIERRA)</t>
  </si>
  <si>
    <t>DEPOSITO REGULADOR EN LAS CALDERAS</t>
  </si>
  <si>
    <t>2.2.1</t>
  </si>
  <si>
    <t>SUMINISTRO Y COLOCACION TAPAS ALUMINIO PARA REGISTRO 0.80 X 0.80</t>
  </si>
  <si>
    <t>2.2.2</t>
  </si>
  <si>
    <t>VERJA PERIMETRAL</t>
  </si>
  <si>
    <t>2.3.1</t>
  </si>
  <si>
    <t>DEMOLICION Y RETIRO DE VERJA EXISTENTE</t>
  </si>
  <si>
    <t>2.3.2</t>
  </si>
  <si>
    <t xml:space="preserve">VERJA PERIMETRAL CON BLOQUES 6" VIOLINADO Y MALLA CICLONICA (INC. COLUMNAS) </t>
  </si>
  <si>
    <t>2.3.3</t>
  </si>
  <si>
    <t>PUERTA MALLA CICLONICA L=6.00M</t>
  </si>
  <si>
    <t>SUMINISTRO E INSTALACION ELECTRIFICACION PRIMARIA</t>
  </si>
  <si>
    <t>2.4.1</t>
  </si>
  <si>
    <t>2.4.2</t>
  </si>
  <si>
    <t>2.4.3</t>
  </si>
  <si>
    <t>ESTRUCTURA TR-105/MT-105</t>
  </si>
  <si>
    <t>2.4.4</t>
  </si>
  <si>
    <t>ESTRUCTURA MT-105</t>
  </si>
  <si>
    <t>2.4.5</t>
  </si>
  <si>
    <t>2.4.6</t>
  </si>
  <si>
    <t>2.5.1</t>
  </si>
  <si>
    <t>2.5.2</t>
  </si>
  <si>
    <t>2.5.3</t>
  </si>
  <si>
    <t xml:space="preserve">EXCAVACCION ZANJA  DE 0.4 X0.6 X 180 M P/ CONDUCTORES  DE LAMPARAS  </t>
  </si>
  <si>
    <t>2.5.4</t>
  </si>
  <si>
    <t>2.5.5</t>
  </si>
  <si>
    <t>DEPOSITOS REGULADORES EN BANI</t>
  </si>
  <si>
    <t>3.1.1</t>
  </si>
  <si>
    <t>LIMPIEZA GENERAL (DESYERBE)</t>
  </si>
  <si>
    <t>3.2.1</t>
  </si>
  <si>
    <t>ACONDICIONAMIENTO DE AREA E=5 CM</t>
  </si>
  <si>
    <t>SUMINISTRO E INSTALACION ELECTRIFICACION PRIMARIA.</t>
  </si>
  <si>
    <t>3.3.1</t>
  </si>
  <si>
    <t>POSTE DE HORMIGON  PRETENSADO 35 PIES,   PARA DETALLES DE ACERO VER EN NORMA (BID, TD-CONS-SAN) NORMA DE DISTRIBUCION  MEDIA TENSION AEREA  (INC. MOVIMIENTO DE TIERRA)</t>
  </si>
  <si>
    <t>3.3.2</t>
  </si>
  <si>
    <t>3.3.3</t>
  </si>
  <si>
    <t>3.3.4</t>
  </si>
  <si>
    <t>3.3.5</t>
  </si>
  <si>
    <t>3.3.6</t>
  </si>
  <si>
    <t>3.4.1</t>
  </si>
  <si>
    <t>3.4.2</t>
  </si>
  <si>
    <t>3.4.3</t>
  </si>
  <si>
    <t xml:space="preserve">EXCAVACCION ZANJA  DE 0.4 X0.6 X 220 M P/ CONDUCTORES  DE LAMPARAS  </t>
  </si>
  <si>
    <t>3.4.4</t>
  </si>
  <si>
    <t>3.4.5</t>
  </si>
  <si>
    <t>DEPOSITO REGULADOR EN LAS SALINAS</t>
  </si>
  <si>
    <t>4.1.1</t>
  </si>
  <si>
    <t>(SUMINISTRO Y COLOCACION DE:)</t>
  </si>
  <si>
    <t>4.2.1</t>
  </si>
  <si>
    <t>TUBERIA 6" ACERO A-36 SCH-40 SIN COSTURA C/ PROTECCION ANTICORROSIVA</t>
  </si>
  <si>
    <t>4.2.2</t>
  </si>
  <si>
    <t>CODO 6 X 90 ACERO A-36 SCH-40 SIN COSTURA C/ PROTECCION ANTICORROSIVA</t>
  </si>
  <si>
    <t>4.2.3</t>
  </si>
  <si>
    <t>CRUZ 6 X 6 ACERO A-36  SCH-40 SIN C/ PROTECCION ANTICORROSIVA</t>
  </si>
  <si>
    <t>4.2.4</t>
  </si>
  <si>
    <t>4.3.1</t>
  </si>
  <si>
    <t>4.3.2</t>
  </si>
  <si>
    <t>4.3.3</t>
  </si>
  <si>
    <t>4.3.4</t>
  </si>
  <si>
    <t>4.3.5</t>
  </si>
  <si>
    <t>4.3.6</t>
  </si>
  <si>
    <t>ELECTRIFICACION SECUNDARIA</t>
  </si>
  <si>
    <t>4.4.1</t>
  </si>
  <si>
    <t>4.4.2</t>
  </si>
  <si>
    <t>4.4.3</t>
  </si>
  <si>
    <t xml:space="preserve">EXCAVACCION ZANJA  DE 0.4 X0.6 X 50 M P/ CONDUCTORES  DE LAMPARAS  </t>
  </si>
  <si>
    <t>4.4.4</t>
  </si>
  <si>
    <t>4.4.5</t>
  </si>
  <si>
    <t xml:space="preserve"> SUMINISTRO E INSTALACION POSTE DE HORMIGON ARMADO 30' , 300 DAM (INC. MOVIMIENTO DE TIERRA)</t>
  </si>
  <si>
    <t>DEPOSITO REGULADOR BOCA CANASTA</t>
  </si>
  <si>
    <t>5.1.1</t>
  </si>
  <si>
    <t>5.2.1</t>
  </si>
  <si>
    <t>5.2.2</t>
  </si>
  <si>
    <t>TEE 6 X 6 ACERO A-36  SCH-40 SIN COSTURA C/ PROTECCION ANTICORROSIVA</t>
  </si>
  <si>
    <t>5.2.3</t>
  </si>
  <si>
    <t>5.3.1</t>
  </si>
  <si>
    <t>5.3.2</t>
  </si>
  <si>
    <t>5.3.3</t>
  </si>
  <si>
    <t>SUMINISTRO E INSTALACION ELECTRIFICACION SECUNDARIA</t>
  </si>
  <si>
    <t>5.4.1</t>
  </si>
  <si>
    <t>ALIMENTADOR ELECTRICO DESDE  CASETA DE ARRANCADORES EN POSTE HASTA PANEL DE DISTRIBUCION EN  GARITA DE VIGILANTE, FORMADO POR: 3 CONDUCTORES  THW #4, TUBERIA IMC DE 11/2", TUBERIA PVC DE 11/2" (INCLUYE MAIN BREAKER Y PANEL DE BREAKER SEGÚN PLANOS)</t>
  </si>
  <si>
    <t>5.4.2</t>
  </si>
  <si>
    <t>5.4.3</t>
  </si>
  <si>
    <t xml:space="preserve">EXCAVACCION ZANJA  DE 0.4 X0.6 X 150 M P/ CONDUCTORES  DE LAMPARAS  </t>
  </si>
  <si>
    <t>5.4.4</t>
  </si>
  <si>
    <t>5.4.5</t>
  </si>
  <si>
    <t>5.4.6</t>
  </si>
  <si>
    <t>TRANSFORMADOR SECO DE 5 KVA,480/120-240V</t>
  </si>
  <si>
    <t>DEPOSITO REGULADOR MATANZA I</t>
  </si>
  <si>
    <t>6.1.1</t>
  </si>
  <si>
    <t>6.2.1</t>
  </si>
  <si>
    <t xml:space="preserve">TUBERIA 6" ACERO A-36 SCH-40 SIN COSTURA C/PROTECCION ANTICORROSIVA </t>
  </si>
  <si>
    <t>6.2.2</t>
  </si>
  <si>
    <t>6.2.3</t>
  </si>
  <si>
    <t>6.3.1</t>
  </si>
  <si>
    <t>6.3.2</t>
  </si>
  <si>
    <t>6.3.3</t>
  </si>
  <si>
    <t>6.3.4</t>
  </si>
  <si>
    <t>6.3.5</t>
  </si>
  <si>
    <t>ESTRUCTURA TR-105/ 15 KVA/ MT-105</t>
  </si>
  <si>
    <t>6.3.6</t>
  </si>
  <si>
    <t>6.3.7</t>
  </si>
  <si>
    <t>6.3.8</t>
  </si>
  <si>
    <t>6.4.1</t>
  </si>
  <si>
    <t>6.4.2</t>
  </si>
  <si>
    <t>6.4.3</t>
  </si>
  <si>
    <t>6.4.4</t>
  </si>
  <si>
    <t>6.4.5</t>
  </si>
  <si>
    <t>DEPOSITOS REGULADORES EN SOMBRERO - EL LLANO</t>
  </si>
  <si>
    <t>7.1.1</t>
  </si>
  <si>
    <t>7.2.1</t>
  </si>
  <si>
    <t>TUBERIA 12" ACERO A-36 SCH 40 SIN COSTURA C/ PROTECCION ANTICORROSIVA</t>
  </si>
  <si>
    <t>7.2.2</t>
  </si>
  <si>
    <t>CODO 12 X 90 ACERO A-36 SCH 40 C/ PROTECCION ANTICORROSIVA</t>
  </si>
  <si>
    <t>7.2.3</t>
  </si>
  <si>
    <t>CODO 12 X 45 ACERO A-36  SCH 40 SIN COSTURA C/ PROTECCION ANTICORROSIVA</t>
  </si>
  <si>
    <t>7.2.4</t>
  </si>
  <si>
    <t>TEE 12 X 12 ACERO  SCH 40 C/ PROTECCION ANTICORROSIVA</t>
  </si>
  <si>
    <t>7.2.5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</si>
  <si>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</si>
  <si>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</si>
  <si>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</si>
  <si>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</si>
  <si>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</si>
  <si>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</si>
  <si>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</si>
  <si>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</si>
  <si>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</si>
  <si>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</si>
  <si>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</si>
  <si>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</si>
  <si>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DEPOSITO REGULADOR PIZARRETE</t>
  </si>
  <si>
    <t>TEE 6 X 6 ACERO A-36 SCH-40 C/ PROTECCION ANTICORROSIVA</t>
  </si>
  <si>
    <t>CODO 6 X 90 ACERO A-36  SCH-40 C/ PROTECCION ANTICORROSIVA</t>
  </si>
  <si>
    <t>ESTRUCTURA MT-104</t>
  </si>
  <si>
    <t>DEPOSITOS REGULADORES CAÑAFISTOL</t>
  </si>
  <si>
    <t>DEPOSITO REGULADOR CAÑAFISTOL #1. SUMINISTRO Y COLOCACION DE:</t>
  </si>
  <si>
    <t>9.1.1</t>
  </si>
  <si>
    <t>TUBERIA 8" ACERO A-36 SCH-40 SIN COSTURA C/ PROTECCION ANTICORROSIVA</t>
  </si>
  <si>
    <t>9.1.2</t>
  </si>
  <si>
    <t>CODO 8 X 90 ACERO A-36 SCH-40 C/ PROTECCION ANTICORROSIVA</t>
  </si>
  <si>
    <t>DEPOSITO REGULADOR CAÑAFISTOL I#2</t>
  </si>
  <si>
    <t>9.2.1</t>
  </si>
  <si>
    <t>9.2.2</t>
  </si>
  <si>
    <t>9.3.1</t>
  </si>
  <si>
    <t>ALIMENTADOR ELECTRICO DESDE TRANSFORMADOR EN POSTE HASTA  PLANTA TRAT. VIJA , FORMADO POR: 3 CONDUCTORES  THW #8, TUBERIA, TUBERIA PVC DE 1"(INCLUYE MAIN BREAKER Y PANEL DE BREAKER SEGÚN PLANOS)</t>
  </si>
  <si>
    <t>9.3.2</t>
  </si>
  <si>
    <t>9.3.3</t>
  </si>
  <si>
    <t>9.3.4</t>
  </si>
  <si>
    <t>9.3.5</t>
  </si>
  <si>
    <t>SUB-TOTAL FASE E</t>
  </si>
  <si>
    <t>Z</t>
  </si>
  <si>
    <t>VARIOS</t>
  </si>
  <si>
    <t>VALLA ANUNCIANDO OBRA 16'X 10' IMPRESION FULL COLOR CONTENIENDO LOGO DE INAPA, NOMBRE DE PROYECTO Y CONTRATISTA. ESTRUCTURA EN TUBOS GALVANIZADOS 1 1/2"X 1 1/2" Y SOPORTES EN TUBO CUAD. 4" X 4"</t>
  </si>
  <si>
    <t>CAMPAMENTO, (INC. ALQUILER DE CASA CON O SIN SOLAR Y CASETA DE MATERIALES)</t>
  </si>
  <si>
    <t>MESES</t>
  </si>
  <si>
    <t>SUB-TOTAL  Z</t>
  </si>
  <si>
    <t xml:space="preserve">         </t>
  </si>
  <si>
    <t>SUB-TOTAL GENERAL</t>
  </si>
  <si>
    <t>ACTUALIZADO No. 1 (D/F FEBRERO 2022)</t>
  </si>
  <si>
    <t>ELIMINACION DE PARTIDAS (E.P.)</t>
  </si>
  <si>
    <t>-</t>
  </si>
  <si>
    <t>SUB-TOTAL ELIMINACION DE PARTIDAS</t>
  </si>
  <si>
    <t>REDUCCION DE CANTIDAD (R.C.)</t>
  </si>
  <si>
    <t>SUB-TOTAL REDUCCION DE CANTIDAD</t>
  </si>
  <si>
    <t>AUMENTO DE CANTIDAD</t>
  </si>
  <si>
    <t>SUB-TOTAL AUMENTO DE CANTIDAD</t>
  </si>
  <si>
    <t>NUEVAS PARTIDAS</t>
  </si>
  <si>
    <t xml:space="preserve">RED DE DISTRIBUCION LOS QUEMADOS Y PAYA  </t>
  </si>
  <si>
    <t xml:space="preserve">CORTE CARPETA ASFALTICA  L= 375 M </t>
  </si>
  <si>
    <t xml:space="preserve">CORTE DE 2"  </t>
  </si>
  <si>
    <t xml:space="preserve">EXTRACCION CARPETA ASFALTICA  </t>
  </si>
  <si>
    <t xml:space="preserve">BOTE DE MATERIAL DEMOLIDO C/CAMION D= 5 KM (INCLUYE ESPARCIMIEMTO Y CARGUIO EN BOTADERO) </t>
  </si>
  <si>
    <t>EXCAVACION MATERIAL COMPACTO C/EQUIPO</t>
  </si>
  <si>
    <t xml:space="preserve">NIVELACION DE ZANJA </t>
  </si>
  <si>
    <t>ASIENTO DE ARENA (INCLUYE ACARREO INTERNO) e= 0.10 M</t>
  </si>
  <si>
    <t xml:space="preserve">COMPACTACION MATERIAL DE RELLENO C/COMPACTADOR MECANICO EN CAPAS DE 0.20 M </t>
  </si>
  <si>
    <t xml:space="preserve">BOTE DE MATERIAL CON CAMION D= 5 KM (INCLUYE CARGUIO Y ESPARCIMIENTO EN BOTADERO) </t>
  </si>
  <si>
    <t xml:space="preserve">TUBERIA  Ø4"  PVC SDR - 26 C/J.G. </t>
  </si>
  <si>
    <t xml:space="preserve">TUBERIA  Ø3"  PVC SDR - 26 C/J.G. </t>
  </si>
  <si>
    <t xml:space="preserve">PUEBA HIDROSTATICA </t>
  </si>
  <si>
    <t>SUMINISTRO DE PIEZAS ESPECIALES</t>
  </si>
  <si>
    <t xml:space="preserve">CODO  4" X 90º  ACERO SCH-80 C/PROTECCION ANTICORROSIVA </t>
  </si>
  <si>
    <t>UD</t>
  </si>
  <si>
    <t xml:space="preserve">CODO  4" X 45º  ACERO SCH-80 C/PROTECCION ANTICORROSIVA </t>
  </si>
  <si>
    <t xml:space="preserve">CODO  4" X 20º  ACERO SCH-80 C/PROTECCION ANTICORROSIVA </t>
  </si>
  <si>
    <t xml:space="preserve">CODO  3" X 90º  ACERO SCH-80 C/PROTECCION ANTICORROSIVA </t>
  </si>
  <si>
    <t xml:space="preserve">CODO  3" X 45º  ACERO SCH-80 C/PROTECCION ANTICORROSIVA </t>
  </si>
  <si>
    <t xml:space="preserve">CODO  3" X 20º  ACERO SCH-80 C/PROTECCION ANTICORROSIVA </t>
  </si>
  <si>
    <t xml:space="preserve">TEE DE 4" X 3"  ACERO SCH-80 C/PROTECCION ANTICORROSIVA </t>
  </si>
  <si>
    <t xml:space="preserve">TEE DE 3" X 3"  ACERO SCH-80 C/PROTECCION ANTICORROSIVA </t>
  </si>
  <si>
    <t xml:space="preserve">REDUCCION  DE 6" X 4"  ACERO   SCH-40 C/PROTECCION ANTICORROSIVA </t>
  </si>
  <si>
    <t xml:space="preserve">REDUCCION  DE 4" X 3"  ACERO SCH-80 C/PROTECCION ANTICORROSIVA </t>
  </si>
  <si>
    <t xml:space="preserve">TAPON DE 3"  </t>
  </si>
  <si>
    <t xml:space="preserve">ANCLAJES DE H.S. P/PIEZAS DE 4" Y 3"  FC'= 180 KG/CM2  </t>
  </si>
  <si>
    <t xml:space="preserve"> </t>
  </si>
  <si>
    <t>SUMINISTRO Y COLOCACION DE</t>
  </si>
  <si>
    <t>JUNTA MECANICA TIPO DRESSER Ø4"</t>
  </si>
  <si>
    <t>JUNTA MECANICA TIPO DRESSER Ø3"</t>
  </si>
  <si>
    <t xml:space="preserve">CRUCES </t>
  </si>
  <si>
    <t xml:space="preserve">DE ALCANTARILLAS DE 6" ACERO L=5.00 M </t>
  </si>
  <si>
    <t xml:space="preserve">SUMINISTRO TUBERIA DE Ø6" ACERO SCH-40 C/PROTECCION ANTICORROSIVA  </t>
  </si>
  <si>
    <t>9.1.3</t>
  </si>
  <si>
    <t xml:space="preserve">CODO  6" X 45º  ACERO SCH-40 C/PROTECCION ANTICORROSIVA </t>
  </si>
  <si>
    <t>9.1.4</t>
  </si>
  <si>
    <t>JUNTA MECANICA TIPO DRESSER 6" 150 PSI</t>
  </si>
  <si>
    <t>9.1.5</t>
  </si>
  <si>
    <t>ANCLAJE DE H.S.</t>
  </si>
  <si>
    <t>9.1.6</t>
  </si>
  <si>
    <t xml:space="preserve">EXCAVACION  MATERIAL CLASIFICADO  </t>
  </si>
  <si>
    <t>9.1.7</t>
  </si>
  <si>
    <t>9.1.8</t>
  </si>
  <si>
    <t>9.1.9</t>
  </si>
  <si>
    <t>MANO DE OBRA</t>
  </si>
  <si>
    <t xml:space="preserve">DE ALCANTARILLA DE 4" ACERO L=  5.00 M </t>
  </si>
  <si>
    <t xml:space="preserve">SUMINISTRO DE TUBERIA DE ACERO DE 4" SCH-80 C/PROTECCION ANTICORROSIVA </t>
  </si>
  <si>
    <t>9.2.3</t>
  </si>
  <si>
    <t xml:space="preserve">SUMINISTRO DE CODO  4" X 90º  ACERO  </t>
  </si>
  <si>
    <t>9.2.4</t>
  </si>
  <si>
    <t xml:space="preserve">SUMINISTRO DE JUNTA MECANICA TIPO DRESSER DE 4" </t>
  </si>
  <si>
    <t>9.2.5</t>
  </si>
  <si>
    <t>9.2.6</t>
  </si>
  <si>
    <t>9.2.7</t>
  </si>
  <si>
    <t>9.2.8</t>
  </si>
  <si>
    <t>9.2.9</t>
  </si>
  <si>
    <t>9.2.10</t>
  </si>
  <si>
    <t xml:space="preserve">DE ALCANTARILLAS DE 3" ACERO L=5.00 M </t>
  </si>
  <si>
    <t xml:space="preserve">SUMINISTRO TUBERIA DE Ø3" ACERO SCH-80 C/PROTECCION ANTICORROSIVA  </t>
  </si>
  <si>
    <t>JUNTA MECANICA TIPO DRESSER 3" 150 PSI</t>
  </si>
  <si>
    <t>9.3.6</t>
  </si>
  <si>
    <t>9.3.7</t>
  </si>
  <si>
    <t>9.3.8</t>
  </si>
  <si>
    <t>9.3.9</t>
  </si>
  <si>
    <t xml:space="preserve">DE CANAL MARCO ANTONIO CABRAL  DE 12" ACERO L=126.50 M </t>
  </si>
  <si>
    <t>9.4.1</t>
  </si>
  <si>
    <t>9.4.2</t>
  </si>
  <si>
    <t xml:space="preserve">SUMINISTRO TUBERIA DE Ø12" ACERO SCH-40 C/PROTECCION ANTICORROSIVA  </t>
  </si>
  <si>
    <t>9.4.3</t>
  </si>
  <si>
    <t xml:space="preserve">CODO  12" X 45º  ACERO SCH-40 C/PROTECCION ANTICORROSIVA </t>
  </si>
  <si>
    <t>9.4.4</t>
  </si>
  <si>
    <t>JUNTA MECANICA TIPO DRESSER 12" 150 PSI</t>
  </si>
  <si>
    <t>9.4.5</t>
  </si>
  <si>
    <t xml:space="preserve">ANCLAJE DE H.A FC' 210 KG/CM2 </t>
  </si>
  <si>
    <t>9.4.6</t>
  </si>
  <si>
    <t xml:space="preserve">USO DE GRUA DE 5 TON </t>
  </si>
  <si>
    <t>DIA</t>
  </si>
  <si>
    <t>9.4.7</t>
  </si>
  <si>
    <t xml:space="preserve">ABRAZADERAS Y PERNOS  </t>
  </si>
  <si>
    <t>9.4.8</t>
  </si>
  <si>
    <t xml:space="preserve">DE  ACERO DE 3" ACERO L=10.00 M </t>
  </si>
  <si>
    <t>9.5.1</t>
  </si>
  <si>
    <t>9.5.2</t>
  </si>
  <si>
    <t>9.5.3</t>
  </si>
  <si>
    <t>9.5.4</t>
  </si>
  <si>
    <t>9.5.5</t>
  </si>
  <si>
    <t>9.5.6</t>
  </si>
  <si>
    <t>9.5.7</t>
  </si>
  <si>
    <t>9.5.8</t>
  </si>
  <si>
    <t>9.5.9</t>
  </si>
  <si>
    <t>ACOMETIDAS</t>
  </si>
  <si>
    <t>RURALES EN PVC (225 U)</t>
  </si>
  <si>
    <t>10.1.1</t>
  </si>
  <si>
    <t>CLAMP PVC DE Ø 3" A 1/2" ( ABRAZADERA)</t>
  </si>
  <si>
    <t>10.1.2</t>
  </si>
  <si>
    <t>TUBERIA EN POLIETILENO DE ALTA DENSIDAD Ø1/2" INTERNO L=12.00M (PROMEDIO)</t>
  </si>
  <si>
    <t>10.1.3</t>
  </si>
  <si>
    <t>ADAPTADOR MACHO Ø1/2" ROSCADO A MANGUERA</t>
  </si>
  <si>
    <t>10.1.4</t>
  </si>
  <si>
    <t>CODO 1/2" X 90 H.G</t>
  </si>
  <si>
    <t>10.1.5</t>
  </si>
  <si>
    <t>TUBERIA DE HIERRO GALVANIZADO Ø1/2" (BASTONES)</t>
  </si>
  <si>
    <t>10.1.6</t>
  </si>
  <si>
    <t>NIPLE Ø1/2" H.G</t>
  </si>
  <si>
    <t>10.1.7</t>
  </si>
  <si>
    <t>COUPLING 1/2" H.G</t>
  </si>
  <si>
    <t>10.1.8</t>
  </si>
  <si>
    <t>LLAVE DE CHORRO DE 1/2" BRONCE</t>
  </si>
  <si>
    <t>10.1.9</t>
  </si>
  <si>
    <t>VALVULA CHECK 1/2" BRONCE</t>
  </si>
  <si>
    <t>10.1.10</t>
  </si>
  <si>
    <t>10.1.11</t>
  </si>
  <si>
    <t xml:space="preserve">PEDESTAL DE H.S. ( 0.80 X 0.15) FC'= 180 KG/CM2 </t>
  </si>
  <si>
    <t>10.1.12</t>
  </si>
  <si>
    <t xml:space="preserve">EXCAVACION Y TAPADO A MANO </t>
  </si>
  <si>
    <t>10.1.13</t>
  </si>
  <si>
    <t>SUMINISTRO Y COLOCACION DE VALVULAS</t>
  </si>
  <si>
    <t>DE COMPUERTA DE Ø4" H.F. DE 100 PSI  PLATILLADA COMPLETA</t>
  </si>
  <si>
    <t>DE COMPUERTA DE Ø3" H.F. DE 100 PSI  PLATILLADA COMPLETA</t>
  </si>
  <si>
    <t>CAJA TELESCOPICA PARA VALVULA</t>
  </si>
  <si>
    <t xml:space="preserve">REPOSICION CARPETA ASFALTICA </t>
  </si>
  <si>
    <t xml:space="preserve">MOVIMIENTO DE TIERRA  </t>
  </si>
  <si>
    <t>14.1.1</t>
  </si>
  <si>
    <t xml:space="preserve">EXCAVACION MATERIAL COMPACTO C/EQUIPO </t>
  </si>
  <si>
    <t>14.1.2</t>
  </si>
  <si>
    <t xml:space="preserve">SUMINISTRO DE MATERIAL PARA BASE D= 20 KM </t>
  </si>
  <si>
    <t xml:space="preserve">REPOSICION ASFALTO 2" (INCLUYE ADHERENCIA E IMPRIMACION SENCILLA)  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</si>
  <si>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</si>
  <si>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</si>
  <si>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 xml:space="preserve">LIMPIEZA CONTINUA Y  FINAL (OBREROS, CAMION  Y HERRAMIENTAS MENORES) </t>
  </si>
  <si>
    <t xml:space="preserve">RED DE DISTRIBUCION ARROYO HONDO </t>
  </si>
  <si>
    <t xml:space="preserve">CODO  8" X 45º  ACERO SCH-40 C/PROTECCION ANTICORROSIVA </t>
  </si>
  <si>
    <t xml:space="preserve">TEE DE 4" X 4"  ACERO SCH-80 C/PROTECCION ANTICORROSIVA </t>
  </si>
  <si>
    <t xml:space="preserve">CRUZ DE 4" X 3"  ACERO SCH-80 C/PROTECCION ANTICORROSIVA </t>
  </si>
  <si>
    <t xml:space="preserve">CRUZ DE 3" X 3"  ACERO SCH-80 C/PROTECCION ANTICORROSIVA </t>
  </si>
  <si>
    <t>TAPON DE 3"  ACERO SCH-80 C/PROTECCION ANTICORROSIVA</t>
  </si>
  <si>
    <t xml:space="preserve">ANCLAJES DE H.S. P/PIEZAS DE 3"  FC'= 180 KG/CM2  </t>
  </si>
  <si>
    <t>JUNTA MECANICA TIPO DRESSER Ø8"</t>
  </si>
  <si>
    <t xml:space="preserve">DE ALCANTARILLAS DE 3" ACERO L=12.50 M </t>
  </si>
  <si>
    <t xml:space="preserve">EXCAVACION  MATERIAL NO CLASIFICADO  </t>
  </si>
  <si>
    <t xml:space="preserve">DE CANAL DE 3" ACERO L=10.00 M </t>
  </si>
  <si>
    <t>RURALES EN PVC (250 U)</t>
  </si>
  <si>
    <t>9.1.10</t>
  </si>
  <si>
    <t>9.1.11</t>
  </si>
  <si>
    <t>9.1.12</t>
  </si>
  <si>
    <t>9.1.13</t>
  </si>
  <si>
    <t xml:space="preserve">RED DE DISTRIBUCION BARRIO NUEVO (GUAYACANES) </t>
  </si>
  <si>
    <t xml:space="preserve">CORTE CARPETA ASFALTICA  L= 563.34  M </t>
  </si>
  <si>
    <t xml:space="preserve">DE CAÑADA  DE 3" ACERO L=6.00 M </t>
  </si>
  <si>
    <t>RURALES EN PVC (8 U)</t>
  </si>
  <si>
    <t xml:space="preserve">MOVIMIENTO DE TIERRA  L = 563.34 M </t>
  </si>
  <si>
    <t>12.1.1</t>
  </si>
  <si>
    <t>12.1.2</t>
  </si>
  <si>
    <t xml:space="preserve">RED DE DISTRIBUCION BARRIO NUEVO ARROYO HONDO NORTE </t>
  </si>
  <si>
    <t xml:space="preserve">CORTE CARPETA ASFALTICA  L= 653.52  M </t>
  </si>
  <si>
    <t xml:space="preserve">CRUZ DE 8" X 3"  ACERO SCH-40 C/PROTECCION ANTICORROSIVA </t>
  </si>
  <si>
    <t>RURALES EN PVC (58 U)</t>
  </si>
  <si>
    <t xml:space="preserve">MOVIMIENTO DE TIERRA  L = 653.52 M </t>
  </si>
  <si>
    <t>11.1.1</t>
  </si>
  <si>
    <t>11.1.2</t>
  </si>
  <si>
    <t xml:space="preserve">RED DE DISTRIBUCION QUIJA QUIETA </t>
  </si>
  <si>
    <t>RURALES EN PVC (65 U)</t>
  </si>
  <si>
    <t>8.1.10</t>
  </si>
  <si>
    <t>8.1.11</t>
  </si>
  <si>
    <t>8.1.12</t>
  </si>
  <si>
    <t>8.1.13</t>
  </si>
  <si>
    <t xml:space="preserve">DE ALCANTARILLAS DE 3" ACERO L=8 M </t>
  </si>
  <si>
    <t>F</t>
  </si>
  <si>
    <t xml:space="preserve">RED DE DISTRIBUCION LOS TUMBAO </t>
  </si>
  <si>
    <t xml:space="preserve">TEE DE 6" X 3"  ACERO SCH-40 C/PROTECCION ANTICORROSIVA </t>
  </si>
  <si>
    <t>JUNTA MECANICA TIPO DRESSER Ø6"</t>
  </si>
  <si>
    <t>RURALES EN PVC (40 U)</t>
  </si>
  <si>
    <t>G</t>
  </si>
  <si>
    <t>RED DE DISTRIBUCION WASHINTON II</t>
  </si>
  <si>
    <t>RURALES EN PVC (180 U)</t>
  </si>
  <si>
    <t>H</t>
  </si>
  <si>
    <t>RED DE DISTRIBUCION MATANZA</t>
  </si>
  <si>
    <t xml:space="preserve">CODO  3" X 75º  ACERO SCH-80 C/PROTECCION ANTICORROSIVA </t>
  </si>
  <si>
    <t xml:space="preserve">CODO  3" X 50º  ACERO SCH-80 C/PROTECCION ANTICORROSIVA </t>
  </si>
  <si>
    <t xml:space="preserve">CODO  3" X 40º  ACERO SCH-80 C/PROTECCION ANTICORROSIVA </t>
  </si>
  <si>
    <t xml:space="preserve">CODO  3" X 15º  ACERO SCH-80 C/PROTECCION ANTICORROSIVA </t>
  </si>
  <si>
    <t xml:space="preserve">TEE DE 6" X 4"  ACERO SCH-40 C/PROTECCION ANTICORROSIVA </t>
  </si>
  <si>
    <t xml:space="preserve">CRUZ 4" X 4"  ACERO   SCH-80 C/PROTECCION ANTICORROSIVA </t>
  </si>
  <si>
    <t xml:space="preserve">CRUZ 4" X 3"  ACERO   SCH-80 C/PROTECCION ANTICORROSIVA </t>
  </si>
  <si>
    <t xml:space="preserve">CRUZ 3" X 3"  ACERO   SCH-80 C/PROTECCION ANTICORROSIVA </t>
  </si>
  <si>
    <t>RURALES EN PVC (410 U)</t>
  </si>
  <si>
    <t>N</t>
  </si>
  <si>
    <t xml:space="preserve">REPARACION ACOMETIDAS </t>
  </si>
  <si>
    <t>AVERIAS SENCILLAS</t>
  </si>
  <si>
    <t>REPARACION TUBERIAS EXISTENTES 3/4"</t>
  </si>
  <si>
    <t>REPARACION TUBERIAS EXISTENTES 1"</t>
  </si>
  <si>
    <t>REPARACION ACOMETIDAS EXISTENTES DE 1 1/2"</t>
  </si>
  <si>
    <t>REPARACION ACOMETIDAS EXISTENTES DE 2"</t>
  </si>
  <si>
    <t>REPARACION TUBERIAS EXISTENTES 6"</t>
  </si>
  <si>
    <t>REPARACION TUBERIAS EXISTENTES 8"</t>
  </si>
  <si>
    <t>AVERIAS HALADA</t>
  </si>
  <si>
    <t>AVERIAS CON CORTE DE ASFALTO</t>
  </si>
  <si>
    <t>SUB-TOTAL NUEVAS PARTIDAS</t>
  </si>
  <si>
    <t>DIFERENCIA DE PRECIOS</t>
  </si>
  <si>
    <t>SUB-TOTAL  DIFERENCIA DE PRECIO</t>
  </si>
  <si>
    <t>SUB-TOTAL  ADICIONAL #1</t>
  </si>
  <si>
    <t>SUB-TOTAL GENERAL + ADICIONAL #1</t>
  </si>
  <si>
    <t>GASTOS ADMINISTRATIVOS</t>
  </si>
  <si>
    <t>HONORARIOS PROFESIONALES</t>
  </si>
  <si>
    <t>SEGUROS, POLIZAS Y FIANZAS</t>
  </si>
  <si>
    <t>SUPERVISION DE LA OBRA</t>
  </si>
  <si>
    <t>GASTOS DE TRANSPORTE</t>
  </si>
  <si>
    <t>LEY 6-86</t>
  </si>
  <si>
    <t>CODIA</t>
  </si>
  <si>
    <t xml:space="preserve">ESTUDIOS (SOCIALES, AMBIENTALES, GEOTECNICO, TOPOGRAFICO, DE CALIDAD, ECT) </t>
  </si>
  <si>
    <t>ITBIS DE HONORARIOS PROFESIONALES</t>
  </si>
  <si>
    <t>MANTENIMIENTO Y OPERACIÓN SISTEMAS DE INAPA</t>
  </si>
  <si>
    <t>IMPREVISTOS</t>
  </si>
  <si>
    <t xml:space="preserve">MEDIDA DE COMPENSACION AMBIENTAL </t>
  </si>
  <si>
    <t>INTERCONEXION  CON EDESUR</t>
  </si>
  <si>
    <t>TOTAL DE COSTOS INDIRECTOS</t>
  </si>
  <si>
    <t>TOTAL  GENERAL</t>
  </si>
  <si>
    <t>TOTAL PRESUPUESTO ACTUALIZADO No.1</t>
  </si>
  <si>
    <t>CONTRATO</t>
  </si>
  <si>
    <t>Act. #1</t>
  </si>
  <si>
    <t>Diferencia</t>
  </si>
  <si>
    <t xml:space="preserve">                    PREPARADO POR:</t>
  </si>
  <si>
    <t>REVISADO POR:</t>
  </si>
  <si>
    <t>TOPE</t>
  </si>
  <si>
    <t>MANTENIMIENTO</t>
  </si>
  <si>
    <t xml:space="preserve">                ING. ELVIRA JIMENEZ</t>
  </si>
  <si>
    <t>ING. XIOMARA LORENZO</t>
  </si>
  <si>
    <t>ING. DEPTO. DE COSTOS Y PRESUPUESTOS</t>
  </si>
  <si>
    <t xml:space="preserve">         ING. DEPTO.DE COSTOS Y PRESUPUESTOS</t>
  </si>
  <si>
    <t xml:space="preserve">                      SOMETIDO POR:</t>
  </si>
  <si>
    <t>VISTO BUENO:</t>
  </si>
  <si>
    <t xml:space="preserve">       ING. SONIA ESTHER RODRÍGUEZ R.</t>
  </si>
  <si>
    <t>ING. JOSÉ MANUEL AYBAR OVALLE</t>
  </si>
  <si>
    <t xml:space="preserve">      ENC. DEPTO. DE COSTOS Y PRESUPUESTOS</t>
  </si>
  <si>
    <t xml:space="preserve">                      DIRECTOR DE INGENIERIA</t>
  </si>
  <si>
    <t xml:space="preserve">NOTA: </t>
  </si>
  <si>
    <t>PRESUPUESTO ACTUALIZADO No.1 (D/F FEBRERO 2022)</t>
  </si>
  <si>
    <t>a) ESTE  PRESUESTO SE ACTUALIZÓ TOMANDO COMO BASE LAS INFORMACIONES REMITIDAS POR LA DIRECCIÓN DE SUPERVISIÓN Y FISCALIZACIÓN MEDIANTE MEMO COORD. No. 114/2021 D/F 11/06/2021.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</si>
</sst>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0.0"/>
    <numFmt numFmtId="167" formatCode="#,##0.00;[Red]#,##0.00"/>
    <numFmt numFmtId="168" formatCode="_-* #,##0.00\ _€_-;\-* #,##0.00\ _€_-;_-* &quot;-&quot;??\ _€_-;_-@_-"/>
    <numFmt numFmtId="169" formatCode="0.00_)"/>
    <numFmt numFmtId="170" formatCode="0.0_)"/>
    <numFmt numFmtId="171" formatCode="0_)"/>
    <numFmt numFmtId="172" formatCode="_(* #,##0_);_(* \(#,##0\);_(* &quot;-&quot;??_);_(@_)"/>
    <numFmt numFmtId="173" formatCode="0.0%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ms Rmn"/>
    </font>
    <font>
      <sz val="10"/>
      <color indexed="14"/>
      <name val="Arial"/>
      <family val="2"/>
    </font>
    <font>
      <sz val="10"/>
      <color indexed="14"/>
      <name val="Tms Rmn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Cambria"/>
      <family val="1"/>
    </font>
    <font>
      <b/>
      <sz val="10"/>
      <color indexed="14"/>
      <name val="Arial"/>
      <family val="2"/>
    </font>
    <font>
      <b/>
      <sz val="10"/>
      <color indexed="14"/>
      <name val="Cambria"/>
      <family val="1"/>
    </font>
    <font>
      <sz val="12"/>
      <name val="Arial"/>
      <family val="2"/>
    </font>
    <font>
      <sz val="12"/>
      <name val="Courier"/>
      <family val="3"/>
    </font>
    <font>
      <sz val="9"/>
      <color indexed="14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b/>
      <sz val="10"/>
      <color indexed="10"/>
      <name val="Arial"/>
      <family val="2"/>
    </font>
    <font>
      <b/>
      <sz val="10"/>
      <color indexed="14"/>
      <name val="Tms Rmn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39" fontId="5" fillId="0" borderId="0"/>
    <xf numFmtId="0" fontId="1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14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39" fontId="15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2">
    <xf numFmtId="0" fontId="0" fillId="0" borderId="0" xfId="0"/>
    <xf numFmtId="0" fontId="2" fillId="2" borderId="0" xfId="2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" vertical="top"/>
    </xf>
    <xf numFmtId="39" fontId="2" fillId="2" borderId="0" xfId="1" applyNumberFormat="1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1" fillId="2" borderId="0" xfId="2" applyFont="1" applyFill="1" applyBorder="1" applyAlignment="1">
      <alignment vertical="top"/>
    </xf>
    <xf numFmtId="164" fontId="1" fillId="2" borderId="0" xfId="1" applyFont="1" applyFill="1" applyBorder="1" applyAlignment="1">
      <alignment vertical="top"/>
    </xf>
    <xf numFmtId="164" fontId="1" fillId="2" borderId="0" xfId="1" applyFont="1" applyFill="1" applyBorder="1" applyAlignment="1">
      <alignment horizontal="right" vertical="top"/>
    </xf>
    <xf numFmtId="164" fontId="4" fillId="2" borderId="0" xfId="1" applyFont="1" applyFill="1" applyBorder="1" applyAlignment="1">
      <alignment vertical="top"/>
    </xf>
    <xf numFmtId="0" fontId="1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top" wrapText="1"/>
    </xf>
    <xf numFmtId="164" fontId="1" fillId="2" borderId="0" xfId="1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/>
    </xf>
    <xf numFmtId="39" fontId="1" fillId="2" borderId="0" xfId="1" applyNumberFormat="1" applyFont="1" applyFill="1" applyBorder="1" applyAlignment="1">
      <alignment vertical="top"/>
    </xf>
    <xf numFmtId="0" fontId="2" fillId="3" borderId="2" xfId="2" applyFont="1" applyFill="1" applyBorder="1" applyAlignment="1">
      <alignment horizontal="center" vertical="top"/>
    </xf>
    <xf numFmtId="0" fontId="2" fillId="3" borderId="3" xfId="2" applyFont="1" applyFill="1" applyBorder="1" applyAlignment="1">
      <alignment horizontal="center" vertical="top"/>
    </xf>
    <xf numFmtId="164" fontId="2" fillId="3" borderId="3" xfId="1" applyFont="1" applyFill="1" applyBorder="1" applyAlignment="1">
      <alignment horizontal="center" vertical="top"/>
    </xf>
    <xf numFmtId="164" fontId="2" fillId="3" borderId="3" xfId="1" applyFont="1" applyFill="1" applyBorder="1" applyAlignment="1">
      <alignment horizontal="right" vertical="top"/>
    </xf>
    <xf numFmtId="164" fontId="2" fillId="3" borderId="2" xfId="1" applyFont="1" applyFill="1" applyBorder="1" applyAlignment="1">
      <alignment horizontal="center" vertical="top"/>
    </xf>
    <xf numFmtId="164" fontId="2" fillId="3" borderId="0" xfId="1" applyFont="1" applyFill="1" applyBorder="1" applyAlignment="1">
      <alignment horizontal="center" vertical="top"/>
    </xf>
    <xf numFmtId="164" fontId="3" fillId="2" borderId="0" xfId="1" applyFont="1" applyFill="1" applyBorder="1" applyAlignment="1">
      <alignment horizontal="center" vertical="top"/>
    </xf>
    <xf numFmtId="164" fontId="2" fillId="2" borderId="0" xfId="1" applyFont="1" applyFill="1" applyBorder="1" applyAlignment="1">
      <alignment horizontal="center" vertical="top"/>
    </xf>
    <xf numFmtId="39" fontId="2" fillId="2" borderId="4" xfId="3" applyNumberFormat="1" applyFont="1" applyFill="1" applyBorder="1" applyAlignment="1">
      <alignment horizontal="right" vertical="top"/>
    </xf>
    <xf numFmtId="39" fontId="2" fillId="0" borderId="5" xfId="3" applyNumberFormat="1" applyFont="1" applyFill="1" applyBorder="1" applyAlignment="1">
      <alignment horizontal="center" vertical="top" wrapText="1"/>
    </xf>
    <xf numFmtId="39" fontId="2" fillId="2" borderId="5" xfId="3" applyNumberFormat="1" applyFont="1" applyFill="1" applyBorder="1" applyAlignment="1">
      <alignment horizontal="center" vertical="top"/>
    </xf>
    <xf numFmtId="39" fontId="2" fillId="2" borderId="0" xfId="3" applyNumberFormat="1" applyFont="1" applyFill="1" applyBorder="1" applyAlignment="1">
      <alignment horizontal="center" vertical="top"/>
    </xf>
    <xf numFmtId="39" fontId="4" fillId="0" borderId="0" xfId="3" applyFont="1" applyAlignment="1">
      <alignment vertical="top"/>
    </xf>
    <xf numFmtId="39" fontId="6" fillId="0" borderId="0" xfId="3" applyFont="1" applyAlignment="1">
      <alignment vertical="top"/>
    </xf>
    <xf numFmtId="39" fontId="7" fillId="0" borderId="0" xfId="3" applyFont="1" applyAlignment="1">
      <alignment vertical="top"/>
    </xf>
    <xf numFmtId="39" fontId="2" fillId="0" borderId="4" xfId="3" applyFont="1" applyFill="1" applyBorder="1" applyAlignment="1" applyProtection="1">
      <alignment horizontal="right" vertical="top" wrapText="1"/>
    </xf>
    <xf numFmtId="39" fontId="2" fillId="0" borderId="5" xfId="3" applyFont="1" applyFill="1" applyBorder="1" applyAlignment="1" applyProtection="1">
      <alignment horizontal="left" vertical="top" wrapText="1"/>
    </xf>
    <xf numFmtId="39" fontId="8" fillId="0" borderId="5" xfId="3" applyFont="1" applyFill="1" applyBorder="1" applyAlignment="1" applyProtection="1">
      <alignment vertical="top" wrapText="1"/>
    </xf>
    <xf numFmtId="39" fontId="2" fillId="0" borderId="5" xfId="3" applyFont="1" applyFill="1" applyBorder="1" applyAlignment="1" applyProtection="1">
      <alignment horizontal="center" vertical="top" wrapText="1"/>
    </xf>
    <xf numFmtId="39" fontId="2" fillId="0" borderId="0" xfId="3" applyFont="1" applyFill="1" applyBorder="1" applyAlignment="1" applyProtection="1">
      <alignment horizontal="center" vertical="top" wrapText="1"/>
    </xf>
    <xf numFmtId="4" fontId="1" fillId="0" borderId="5" xfId="3" applyNumberFormat="1" applyFont="1" applyFill="1" applyBorder="1" applyAlignment="1" applyProtection="1">
      <alignment vertical="top" wrapText="1"/>
      <protection locked="0"/>
    </xf>
    <xf numFmtId="37" fontId="2" fillId="0" borderId="4" xfId="3" applyNumberFormat="1" applyFont="1" applyFill="1" applyBorder="1" applyAlignment="1" applyProtection="1">
      <alignment horizontal="right" vertical="top"/>
    </xf>
    <xf numFmtId="164" fontId="1" fillId="0" borderId="5" xfId="1" applyFont="1" applyFill="1" applyBorder="1" applyAlignment="1" applyProtection="1">
      <alignment horizontal="center" vertical="top"/>
    </xf>
    <xf numFmtId="39" fontId="1" fillId="0" borderId="5" xfId="3" applyFont="1" applyFill="1" applyBorder="1" applyAlignment="1" applyProtection="1">
      <alignment horizontal="center" vertical="top"/>
    </xf>
    <xf numFmtId="164" fontId="1" fillId="0" borderId="5" xfId="1" applyFont="1" applyFill="1" applyBorder="1" applyAlignment="1" applyProtection="1">
      <alignment horizontal="right" vertical="top" wrapText="1"/>
      <protection locked="0"/>
    </xf>
    <xf numFmtId="40" fontId="1" fillId="0" borderId="5" xfId="1" applyNumberFormat="1" applyFont="1" applyFill="1" applyBorder="1" applyAlignment="1" applyProtection="1">
      <alignment horizontal="right" vertical="top" wrapText="1"/>
      <protection locked="0"/>
    </xf>
    <xf numFmtId="39" fontId="1" fillId="0" borderId="4" xfId="3" applyFont="1" applyFill="1" applyBorder="1" applyAlignment="1" applyProtection="1">
      <alignment horizontal="right" vertical="top"/>
    </xf>
    <xf numFmtId="39" fontId="1" fillId="0" borderId="5" xfId="3" applyFont="1" applyFill="1" applyBorder="1" applyAlignment="1" applyProtection="1">
      <alignment horizontal="left" vertical="top" wrapText="1"/>
    </xf>
    <xf numFmtId="39" fontId="2" fillId="0" borderId="4" xfId="3" applyFont="1" applyFill="1" applyBorder="1" applyAlignment="1" applyProtection="1">
      <alignment horizontal="right" vertical="top"/>
    </xf>
    <xf numFmtId="165" fontId="2" fillId="0" borderId="4" xfId="3" applyNumberFormat="1" applyFont="1" applyFill="1" applyBorder="1" applyAlignment="1" applyProtection="1">
      <alignment horizontal="right" vertical="top"/>
    </xf>
    <xf numFmtId="0" fontId="1" fillId="0" borderId="4" xfId="4" applyFont="1" applyFill="1" applyBorder="1" applyAlignment="1" applyProtection="1">
      <alignment horizontal="right" vertical="top" wrapText="1"/>
    </xf>
    <xf numFmtId="0" fontId="1" fillId="0" borderId="5" xfId="4" applyFont="1" applyFill="1" applyBorder="1" applyAlignment="1" applyProtection="1">
      <alignment horizontal="left" vertical="top" wrapText="1"/>
    </xf>
    <xf numFmtId="164" fontId="1" fillId="0" borderId="5" xfId="1" applyFont="1" applyFill="1" applyBorder="1" applyAlignment="1" applyProtection="1">
      <alignment horizontal="center" vertical="top" wrapText="1"/>
    </xf>
    <xf numFmtId="0" fontId="1" fillId="0" borderId="5" xfId="4" applyFont="1" applyFill="1" applyBorder="1" applyAlignment="1" applyProtection="1">
      <alignment horizontal="center" vertical="top" wrapText="1"/>
    </xf>
    <xf numFmtId="164" fontId="1" fillId="0" borderId="5" xfId="1" applyFont="1" applyFill="1" applyBorder="1" applyAlignment="1" applyProtection="1">
      <alignment vertical="top" wrapText="1"/>
      <protection locked="0"/>
    </xf>
    <xf numFmtId="0" fontId="1" fillId="0" borderId="5" xfId="3" applyNumberFormat="1" applyFont="1" applyFill="1" applyBorder="1" applyAlignment="1" applyProtection="1">
      <alignment vertical="top" wrapText="1"/>
    </xf>
    <xf numFmtId="164" fontId="1" fillId="0" borderId="5" xfId="3" applyNumberFormat="1" applyFont="1" applyFill="1" applyBorder="1" applyAlignment="1" applyProtection="1">
      <alignment horizontal="center" vertical="top"/>
    </xf>
    <xf numFmtId="2" fontId="1" fillId="0" borderId="4" xfId="3" applyNumberFormat="1" applyFont="1" applyFill="1" applyBorder="1" applyAlignment="1" applyProtection="1">
      <alignment horizontal="right" vertical="top"/>
    </xf>
    <xf numFmtId="39" fontId="1" fillId="0" borderId="6" xfId="3" applyFont="1" applyFill="1" applyBorder="1" applyAlignment="1" applyProtection="1">
      <alignment horizontal="right" vertical="top"/>
    </xf>
    <xf numFmtId="39" fontId="1" fillId="0" borderId="7" xfId="3" applyFont="1" applyFill="1" applyBorder="1" applyAlignment="1" applyProtection="1">
      <alignment horizontal="left" vertical="top" wrapText="1"/>
    </xf>
    <xf numFmtId="164" fontId="1" fillId="0" borderId="7" xfId="1" applyFont="1" applyFill="1" applyBorder="1" applyAlignment="1" applyProtection="1">
      <alignment horizontal="center" vertical="top" wrapText="1"/>
    </xf>
    <xf numFmtId="39" fontId="1" fillId="0" borderId="7" xfId="3" applyFont="1" applyFill="1" applyBorder="1" applyAlignment="1" applyProtection="1">
      <alignment horizontal="center" vertical="top"/>
    </xf>
    <xf numFmtId="4" fontId="1" fillId="0" borderId="7" xfId="3" applyNumberFormat="1" applyFont="1" applyFill="1" applyBorder="1" applyAlignment="1" applyProtection="1">
      <alignment vertical="top" wrapText="1"/>
      <protection locked="0"/>
    </xf>
    <xf numFmtId="164" fontId="1" fillId="0" borderId="7" xfId="1" applyFont="1" applyFill="1" applyBorder="1" applyAlignment="1" applyProtection="1">
      <alignment horizontal="right" vertical="top" wrapText="1"/>
      <protection locked="0"/>
    </xf>
    <xf numFmtId="166" fontId="1" fillId="0" borderId="6" xfId="3" applyNumberFormat="1" applyFont="1" applyFill="1" applyBorder="1" applyAlignment="1" applyProtection="1">
      <alignment horizontal="right" vertical="top"/>
    </xf>
    <xf numFmtId="166" fontId="1" fillId="0" borderId="4" xfId="3" applyNumberFormat="1" applyFont="1" applyFill="1" applyBorder="1" applyAlignment="1" applyProtection="1">
      <alignment horizontal="right" vertical="top"/>
    </xf>
    <xf numFmtId="39" fontId="1" fillId="0" borderId="5" xfId="3" applyFont="1" applyFill="1" applyBorder="1" applyAlignment="1" applyProtection="1">
      <alignment vertical="top" wrapText="1"/>
    </xf>
    <xf numFmtId="167" fontId="1" fillId="0" borderId="5" xfId="3" applyNumberFormat="1" applyFont="1" applyFill="1" applyBorder="1" applyAlignment="1" applyProtection="1">
      <alignment horizontal="center" vertical="top"/>
    </xf>
    <xf numFmtId="39" fontId="1" fillId="0" borderId="7" xfId="3" applyFont="1" applyFill="1" applyBorder="1" applyAlignment="1" applyProtection="1">
      <alignment vertical="top" wrapText="1"/>
    </xf>
    <xf numFmtId="167" fontId="1" fillId="0" borderId="7" xfId="3" applyNumberFormat="1" applyFont="1" applyFill="1" applyBorder="1" applyAlignment="1" applyProtection="1">
      <alignment horizontal="center" vertical="top"/>
    </xf>
    <xf numFmtId="165" fontId="1" fillId="0" borderId="4" xfId="3" applyNumberFormat="1" applyFont="1" applyFill="1" applyBorder="1" applyAlignment="1" applyProtection="1">
      <alignment horizontal="right" vertical="top"/>
    </xf>
    <xf numFmtId="167" fontId="1" fillId="0" borderId="5" xfId="3" applyNumberFormat="1" applyFont="1" applyFill="1" applyBorder="1" applyAlignment="1" applyProtection="1">
      <alignment horizontal="center" vertical="top" wrapText="1"/>
    </xf>
    <xf numFmtId="2" fontId="1" fillId="0" borderId="5" xfId="3" applyNumberFormat="1" applyFont="1" applyFill="1" applyBorder="1" applyAlignment="1" applyProtection="1">
      <alignment horizontal="center" vertical="top" wrapText="1"/>
    </xf>
    <xf numFmtId="37" fontId="1" fillId="0" borderId="4" xfId="3" applyNumberFormat="1" applyFont="1" applyFill="1" applyBorder="1" applyAlignment="1" applyProtection="1">
      <alignment horizontal="right" vertical="top" wrapText="1"/>
    </xf>
    <xf numFmtId="0" fontId="10" fillId="0" borderId="5" xfId="3" applyNumberFormat="1" applyFont="1" applyFill="1" applyBorder="1" applyAlignment="1" applyProtection="1">
      <alignment vertical="top" wrapText="1"/>
    </xf>
    <xf numFmtId="4" fontId="1" fillId="0" borderId="5" xfId="5" applyNumberFormat="1" applyFont="1" applyFill="1" applyBorder="1" applyAlignment="1" applyProtection="1">
      <alignment horizontal="center" vertical="top" wrapText="1"/>
    </xf>
    <xf numFmtId="4" fontId="1" fillId="0" borderId="5" xfId="3" applyNumberFormat="1" applyFont="1" applyFill="1" applyBorder="1" applyAlignment="1" applyProtection="1">
      <alignment horizontal="center" vertical="top"/>
    </xf>
    <xf numFmtId="164" fontId="10" fillId="0" borderId="5" xfId="1" applyFont="1" applyFill="1" applyBorder="1" applyAlignment="1" applyProtection="1">
      <alignment horizontal="right" vertical="top" wrapText="1"/>
      <protection locked="0"/>
    </xf>
    <xf numFmtId="39" fontId="11" fillId="3" borderId="8" xfId="3" applyNumberFormat="1" applyFont="1" applyFill="1" applyBorder="1" applyAlignment="1" applyProtection="1">
      <alignment horizontal="right" vertical="top"/>
    </xf>
    <xf numFmtId="39" fontId="11" fillId="3" borderId="9" xfId="3" applyNumberFormat="1" applyFont="1" applyFill="1" applyBorder="1" applyAlignment="1" applyProtection="1">
      <alignment horizontal="center" vertical="top" wrapText="1"/>
    </xf>
    <xf numFmtId="39" fontId="11" fillId="3" borderId="9" xfId="3" applyNumberFormat="1" applyFont="1" applyFill="1" applyBorder="1" applyAlignment="1" applyProtection="1">
      <alignment horizontal="center" vertical="top"/>
    </xf>
    <xf numFmtId="39" fontId="11" fillId="3" borderId="9" xfId="3" applyNumberFormat="1" applyFont="1" applyFill="1" applyBorder="1" applyAlignment="1" applyProtection="1">
      <alignment vertical="top" wrapText="1"/>
      <protection locked="0"/>
    </xf>
    <xf numFmtId="39" fontId="11" fillId="3" borderId="10" xfId="1" applyNumberFormat="1" applyFont="1" applyFill="1" applyBorder="1" applyAlignment="1" applyProtection="1">
      <alignment horizontal="right" vertical="top" wrapText="1"/>
      <protection locked="0"/>
    </xf>
    <xf numFmtId="39" fontId="12" fillId="0" borderId="0" xfId="3" applyNumberFormat="1" applyFont="1" applyFill="1" applyBorder="1" applyAlignment="1">
      <alignment vertical="top"/>
    </xf>
    <xf numFmtId="39" fontId="13" fillId="0" borderId="0" xfId="3" applyNumberFormat="1" applyFont="1" applyFill="1" applyBorder="1" applyAlignment="1">
      <alignment vertical="top"/>
    </xf>
    <xf numFmtId="164" fontId="2" fillId="0" borderId="5" xfId="1" applyFont="1" applyFill="1" applyBorder="1" applyAlignment="1" applyProtection="1">
      <alignment horizontal="center" vertical="top" wrapText="1"/>
    </xf>
    <xf numFmtId="167" fontId="1" fillId="0" borderId="5" xfId="3" applyNumberFormat="1" applyFont="1" applyFill="1" applyBorder="1" applyAlignment="1" applyProtection="1">
      <alignment vertical="top" wrapText="1"/>
      <protection locked="0"/>
    </xf>
    <xf numFmtId="164" fontId="2" fillId="0" borderId="5" xfId="1" applyFont="1" applyFill="1" applyBorder="1" applyAlignment="1" applyProtection="1">
      <alignment horizontal="right" vertical="top" wrapText="1"/>
      <protection locked="0"/>
    </xf>
    <xf numFmtId="0" fontId="1" fillId="0" borderId="6" xfId="4" applyFont="1" applyFill="1" applyBorder="1" applyAlignment="1" applyProtection="1">
      <alignment horizontal="right" vertical="top" wrapText="1"/>
    </xf>
    <xf numFmtId="164" fontId="1" fillId="0" borderId="5" xfId="1" applyFont="1" applyFill="1" applyBorder="1" applyAlignment="1" applyProtection="1">
      <alignment horizontal="center" vertical="top" wrapText="1"/>
      <protection locked="0"/>
    </xf>
    <xf numFmtId="2" fontId="1" fillId="0" borderId="6" xfId="3" applyNumberFormat="1" applyFont="1" applyFill="1" applyBorder="1" applyAlignment="1" applyProtection="1">
      <alignment horizontal="right" vertical="top"/>
    </xf>
    <xf numFmtId="164" fontId="1" fillId="0" borderId="7" xfId="1" applyFont="1" applyFill="1" applyBorder="1" applyAlignment="1" applyProtection="1">
      <alignment horizontal="center" vertical="top" wrapText="1"/>
      <protection locked="0"/>
    </xf>
    <xf numFmtId="39" fontId="2" fillId="0" borderId="6" xfId="3" applyFont="1" applyFill="1" applyBorder="1" applyAlignment="1" applyProtection="1">
      <alignment horizontal="right" vertical="top"/>
    </xf>
    <xf numFmtId="39" fontId="2" fillId="0" borderId="7" xfId="3" applyFont="1" applyFill="1" applyBorder="1" applyAlignment="1" applyProtection="1">
      <alignment vertical="top" wrapText="1"/>
    </xf>
    <xf numFmtId="164" fontId="2" fillId="0" borderId="7" xfId="1" applyFont="1" applyFill="1" applyBorder="1" applyAlignment="1" applyProtection="1">
      <alignment horizontal="center" vertical="top" wrapText="1"/>
    </xf>
    <xf numFmtId="39" fontId="2" fillId="0" borderId="7" xfId="3" applyFont="1" applyFill="1" applyBorder="1" applyAlignment="1" applyProtection="1">
      <alignment horizontal="center" vertical="top"/>
    </xf>
    <xf numFmtId="164" fontId="2" fillId="0" borderId="7" xfId="1" applyFont="1" applyFill="1" applyBorder="1" applyAlignment="1" applyProtection="1">
      <alignment horizontal="right" vertical="top" wrapText="1"/>
      <protection locked="0"/>
    </xf>
    <xf numFmtId="165" fontId="1" fillId="0" borderId="6" xfId="3" applyNumberFormat="1" applyFont="1" applyFill="1" applyBorder="1" applyAlignment="1" applyProtection="1">
      <alignment horizontal="right" vertical="top"/>
    </xf>
    <xf numFmtId="4" fontId="1" fillId="0" borderId="5" xfId="3" applyNumberFormat="1" applyFont="1" applyFill="1" applyBorder="1" applyAlignment="1" applyProtection="1">
      <alignment horizontal="center" vertical="top" wrapText="1"/>
    </xf>
    <xf numFmtId="37" fontId="2" fillId="0" borderId="6" xfId="3" applyNumberFormat="1" applyFont="1" applyFill="1" applyBorder="1" applyAlignment="1" applyProtection="1">
      <alignment horizontal="right" vertical="top"/>
    </xf>
    <xf numFmtId="39" fontId="2" fillId="0" borderId="7" xfId="3" applyFont="1" applyFill="1" applyBorder="1" applyAlignment="1" applyProtection="1">
      <alignment horizontal="left" vertical="top" wrapText="1"/>
    </xf>
    <xf numFmtId="164" fontId="1" fillId="0" borderId="7" xfId="1" applyFont="1" applyFill="1" applyBorder="1" applyAlignment="1" applyProtection="1">
      <alignment horizontal="center" vertical="top"/>
    </xf>
    <xf numFmtId="168" fontId="1" fillId="0" borderId="5" xfId="3" applyNumberFormat="1" applyFont="1" applyFill="1" applyBorder="1" applyAlignment="1" applyProtection="1">
      <alignment horizontal="center" vertical="top"/>
    </xf>
    <xf numFmtId="0" fontId="1" fillId="0" borderId="4" xfId="3" applyNumberFormat="1" applyFont="1" applyFill="1" applyBorder="1" applyAlignment="1" applyProtection="1">
      <alignment horizontal="right" vertical="top"/>
    </xf>
    <xf numFmtId="0" fontId="1" fillId="0" borderId="5" xfId="3" applyNumberFormat="1" applyFont="1" applyFill="1" applyBorder="1" applyAlignment="1" applyProtection="1">
      <alignment horizontal="left" vertical="top" wrapText="1"/>
    </xf>
    <xf numFmtId="167" fontId="1" fillId="0" borderId="7" xfId="3" applyNumberFormat="1" applyFont="1" applyFill="1" applyBorder="1" applyAlignment="1" applyProtection="1">
      <alignment horizontal="center" vertical="top" wrapText="1"/>
    </xf>
    <xf numFmtId="39" fontId="2" fillId="0" borderId="5" xfId="3" applyFont="1" applyFill="1" applyBorder="1" applyAlignment="1" applyProtection="1">
      <alignment vertical="top" wrapText="1"/>
    </xf>
    <xf numFmtId="39" fontId="1" fillId="0" borderId="5" xfId="3" applyFont="1" applyFill="1" applyBorder="1" applyAlignment="1" applyProtection="1">
      <alignment vertical="top"/>
    </xf>
    <xf numFmtId="39" fontId="1" fillId="0" borderId="7" xfId="3" applyFont="1" applyFill="1" applyBorder="1" applyAlignment="1" applyProtection="1">
      <alignment vertical="top"/>
    </xf>
    <xf numFmtId="39" fontId="2" fillId="0" borderId="5" xfId="3" applyFont="1" applyFill="1" applyBorder="1" applyAlignment="1" applyProtection="1">
      <alignment vertical="top"/>
    </xf>
    <xf numFmtId="39" fontId="2" fillId="0" borderId="4" xfId="3" applyNumberFormat="1" applyFont="1" applyFill="1" applyBorder="1" applyAlignment="1" applyProtection="1">
      <alignment horizontal="right" vertical="top"/>
    </xf>
    <xf numFmtId="39" fontId="1" fillId="0" borderId="5" xfId="3" applyFont="1" applyFill="1" applyBorder="1" applyAlignment="1" applyProtection="1">
      <alignment horizontal="left" vertical="top"/>
    </xf>
    <xf numFmtId="39" fontId="11" fillId="4" borderId="8" xfId="3" applyNumberFormat="1" applyFont="1" applyFill="1" applyBorder="1" applyAlignment="1" applyProtection="1">
      <alignment horizontal="right" vertical="top"/>
    </xf>
    <xf numFmtId="39" fontId="11" fillId="4" borderId="9" xfId="3" applyNumberFormat="1" applyFont="1" applyFill="1" applyBorder="1" applyAlignment="1" applyProtection="1">
      <alignment horizontal="center" vertical="top" wrapText="1"/>
    </xf>
    <xf numFmtId="39" fontId="11" fillId="4" borderId="9" xfId="3" applyNumberFormat="1" applyFont="1" applyFill="1" applyBorder="1" applyAlignment="1" applyProtection="1">
      <alignment horizontal="center" vertical="top"/>
    </xf>
    <xf numFmtId="39" fontId="11" fillId="4" borderId="9" xfId="3" applyNumberFormat="1" applyFont="1" applyFill="1" applyBorder="1" applyAlignment="1" applyProtection="1">
      <alignment vertical="top" wrapText="1"/>
      <protection locked="0"/>
    </xf>
    <xf numFmtId="39" fontId="11" fillId="4" borderId="10" xfId="1" applyNumberFormat="1" applyFont="1" applyFill="1" applyBorder="1" applyAlignment="1" applyProtection="1">
      <alignment horizontal="right" vertical="top" wrapText="1"/>
      <protection locked="0"/>
    </xf>
    <xf numFmtId="1" fontId="1" fillId="0" borderId="4" xfId="3" applyNumberFormat="1" applyFont="1" applyFill="1" applyBorder="1" applyAlignment="1" applyProtection="1">
      <alignment horizontal="right" vertical="top"/>
    </xf>
    <xf numFmtId="0" fontId="10" fillId="0" borderId="5" xfId="4" applyNumberFormat="1" applyFont="1" applyFill="1" applyBorder="1" applyAlignment="1" applyProtection="1">
      <alignment vertical="top" wrapText="1"/>
    </xf>
    <xf numFmtId="4" fontId="1" fillId="0" borderId="5" xfId="4" applyNumberFormat="1" applyFont="1" applyFill="1" applyBorder="1" applyAlignment="1" applyProtection="1">
      <alignment horizontal="center" vertical="top" wrapText="1"/>
    </xf>
    <xf numFmtId="4" fontId="2" fillId="0" borderId="5" xfId="3" applyNumberFormat="1" applyFont="1" applyFill="1" applyBorder="1" applyAlignment="1" applyProtection="1">
      <alignment vertical="top" wrapText="1"/>
      <protection locked="0"/>
    </xf>
    <xf numFmtId="4" fontId="1" fillId="0" borderId="5" xfId="1" applyNumberFormat="1" applyFont="1" applyFill="1" applyBorder="1" applyAlignment="1" applyProtection="1">
      <alignment horizontal="right" vertical="top"/>
    </xf>
    <xf numFmtId="164" fontId="2" fillId="0" borderId="5" xfId="1" applyFont="1" applyFill="1" applyBorder="1" applyAlignment="1" applyProtection="1">
      <alignment vertical="top" wrapText="1"/>
      <protection locked="0"/>
    </xf>
    <xf numFmtId="168" fontId="1" fillId="0" borderId="7" xfId="3" applyNumberFormat="1" applyFont="1" applyFill="1" applyBorder="1" applyAlignment="1" applyProtection="1">
      <alignment horizontal="center" vertical="top"/>
    </xf>
    <xf numFmtId="4" fontId="1" fillId="0" borderId="7" xfId="1" applyNumberFormat="1" applyFont="1" applyFill="1" applyBorder="1" applyAlignment="1" applyProtection="1">
      <alignment horizontal="right" vertical="top"/>
    </xf>
    <xf numFmtId="40" fontId="1" fillId="0" borderId="7" xfId="1" applyNumberFormat="1" applyFont="1" applyFill="1" applyBorder="1" applyAlignment="1" applyProtection="1">
      <alignment horizontal="right" vertical="top" wrapText="1"/>
      <protection locked="0"/>
    </xf>
    <xf numFmtId="39" fontId="1" fillId="3" borderId="6" xfId="3" applyFont="1" applyFill="1" applyBorder="1" applyAlignment="1" applyProtection="1">
      <alignment horizontal="right" vertical="top"/>
    </xf>
    <xf numFmtId="39" fontId="2" fillId="3" borderId="7" xfId="3" applyFont="1" applyFill="1" applyBorder="1" applyAlignment="1" applyProtection="1">
      <alignment horizontal="right" vertical="top" wrapText="1"/>
    </xf>
    <xf numFmtId="164" fontId="1" fillId="3" borderId="7" xfId="1" applyFont="1" applyFill="1" applyBorder="1" applyAlignment="1" applyProtection="1">
      <alignment horizontal="center" vertical="top" wrapText="1"/>
    </xf>
    <xf numFmtId="39" fontId="1" fillId="3" borderId="7" xfId="3" applyFont="1" applyFill="1" applyBorder="1" applyAlignment="1" applyProtection="1">
      <alignment horizontal="center" vertical="top"/>
    </xf>
    <xf numFmtId="164" fontId="1" fillId="3" borderId="7" xfId="1" applyFont="1" applyFill="1" applyBorder="1" applyAlignment="1" applyProtection="1">
      <alignment vertical="top" wrapText="1"/>
      <protection locked="0"/>
    </xf>
    <xf numFmtId="164" fontId="2" fillId="3" borderId="7" xfId="1" applyFont="1" applyFill="1" applyBorder="1" applyAlignment="1" applyProtection="1">
      <alignment horizontal="right" vertical="top" wrapText="1"/>
      <protection locked="0"/>
    </xf>
    <xf numFmtId="39" fontId="2" fillId="0" borderId="5" xfId="3" applyFont="1" applyFill="1" applyBorder="1" applyAlignment="1" applyProtection="1">
      <alignment horizontal="center" vertical="top"/>
    </xf>
    <xf numFmtId="0" fontId="10" fillId="0" borderId="5" xfId="3" applyNumberFormat="1" applyFont="1" applyFill="1" applyBorder="1" applyAlignment="1" applyProtection="1">
      <alignment horizontal="justify" vertical="top" wrapText="1"/>
    </xf>
    <xf numFmtId="164" fontId="1" fillId="2" borderId="5" xfId="1" applyFont="1" applyFill="1" applyBorder="1" applyAlignment="1">
      <alignment horizontal="right" vertical="top" wrapText="1"/>
    </xf>
    <xf numFmtId="0" fontId="1" fillId="0" borderId="7" xfId="4" applyFont="1" applyFill="1" applyBorder="1" applyAlignment="1" applyProtection="1">
      <alignment horizontal="left" vertical="top" wrapText="1"/>
    </xf>
    <xf numFmtId="164" fontId="1" fillId="2" borderId="7" xfId="1" applyFont="1" applyFill="1" applyBorder="1" applyAlignment="1">
      <alignment horizontal="right" vertical="top" wrapText="1"/>
    </xf>
    <xf numFmtId="39" fontId="6" fillId="0" borderId="0" xfId="3" applyFont="1" applyFill="1" applyAlignment="1">
      <alignment vertical="top"/>
    </xf>
    <xf numFmtId="39" fontId="7" fillId="0" borderId="0" xfId="3" applyFont="1" applyFill="1" applyAlignment="1">
      <alignment vertical="top"/>
    </xf>
    <xf numFmtId="0" fontId="2" fillId="0" borderId="5" xfId="2" applyFont="1" applyFill="1" applyBorder="1" applyAlignment="1">
      <alignment horizontal="center" vertical="top" wrapText="1"/>
    </xf>
    <xf numFmtId="0" fontId="2" fillId="0" borderId="11" xfId="2" applyFont="1" applyFill="1" applyBorder="1" applyAlignment="1">
      <alignment horizontal="left" vertical="top" wrapText="1"/>
    </xf>
    <xf numFmtId="164" fontId="2" fillId="0" borderId="11" xfId="6" applyFont="1" applyFill="1" applyBorder="1" applyAlignment="1">
      <alignment vertical="top"/>
    </xf>
    <xf numFmtId="164" fontId="2" fillId="0" borderId="11" xfId="6" applyFont="1" applyFill="1" applyBorder="1" applyAlignment="1">
      <alignment horizontal="center" vertical="top"/>
    </xf>
    <xf numFmtId="164" fontId="2" fillId="0" borderId="11" xfId="6" applyFont="1" applyFill="1" applyBorder="1" applyAlignment="1">
      <alignment horizontal="right" vertical="top"/>
    </xf>
    <xf numFmtId="164" fontId="2" fillId="0" borderId="5" xfId="6" applyFont="1" applyFill="1" applyBorder="1" applyAlignment="1">
      <alignment horizontal="right" vertical="top"/>
    </xf>
    <xf numFmtId="164" fontId="1" fillId="0" borderId="0" xfId="1" applyFont="1" applyFill="1" applyBorder="1" applyAlignment="1">
      <alignment vertical="top"/>
    </xf>
    <xf numFmtId="4" fontId="1" fillId="0" borderId="0" xfId="2" applyNumberFormat="1" applyFont="1" applyFill="1" applyBorder="1" applyAlignment="1">
      <alignment vertical="top"/>
    </xf>
    <xf numFmtId="39" fontId="1" fillId="0" borderId="0" xfId="1" applyNumberFormat="1" applyFont="1" applyFill="1" applyBorder="1" applyAlignment="1">
      <alignment vertical="top"/>
    </xf>
    <xf numFmtId="0" fontId="1" fillId="0" borderId="0" xfId="2" applyFont="1" applyFill="1" applyBorder="1" applyAlignment="1">
      <alignment vertical="top"/>
    </xf>
    <xf numFmtId="0" fontId="2" fillId="2" borderId="5" xfId="2" applyFont="1" applyFill="1" applyBorder="1" applyAlignment="1">
      <alignment horizontal="center" vertical="top"/>
    </xf>
    <xf numFmtId="0" fontId="2" fillId="2" borderId="11" xfId="2" applyFont="1" applyFill="1" applyBorder="1" applyAlignment="1">
      <alignment horizontal="left" vertical="top"/>
    </xf>
    <xf numFmtId="164" fontId="2" fillId="2" borderId="11" xfId="6" applyFont="1" applyFill="1" applyBorder="1" applyAlignment="1">
      <alignment vertical="top"/>
    </xf>
    <xf numFmtId="164" fontId="2" fillId="2" borderId="11" xfId="6" applyFont="1" applyFill="1" applyBorder="1" applyAlignment="1">
      <alignment horizontal="center" vertical="top"/>
    </xf>
    <xf numFmtId="164" fontId="2" fillId="2" borderId="11" xfId="6" applyFont="1" applyFill="1" applyBorder="1" applyAlignment="1">
      <alignment horizontal="right" vertical="top"/>
    </xf>
    <xf numFmtId="164" fontId="2" fillId="2" borderId="5" xfId="6" applyFont="1" applyFill="1" applyBorder="1" applyAlignment="1">
      <alignment horizontal="right" vertical="top"/>
    </xf>
    <xf numFmtId="4" fontId="1" fillId="2" borderId="0" xfId="2" applyNumberFormat="1" applyFont="1" applyFill="1" applyBorder="1" applyAlignment="1">
      <alignment vertical="top"/>
    </xf>
    <xf numFmtId="37" fontId="2" fillId="2" borderId="5" xfId="2" applyNumberFormat="1" applyFont="1" applyFill="1" applyBorder="1" applyAlignment="1">
      <alignment horizontal="right" vertical="top"/>
    </xf>
    <xf numFmtId="0" fontId="2" fillId="2" borderId="0" xfId="2" applyFont="1" applyFill="1" applyBorder="1" applyAlignment="1">
      <alignment horizontal="left" vertical="top" wrapText="1"/>
    </xf>
    <xf numFmtId="164" fontId="1" fillId="2" borderId="11" xfId="6" applyFont="1" applyFill="1" applyBorder="1" applyAlignment="1">
      <alignment vertical="top"/>
    </xf>
    <xf numFmtId="164" fontId="1" fillId="2" borderId="11" xfId="6" applyFont="1" applyFill="1" applyBorder="1" applyAlignment="1">
      <alignment horizontal="center" vertical="top"/>
    </xf>
    <xf numFmtId="39" fontId="2" fillId="2" borderId="5" xfId="2" applyNumberFormat="1" applyFont="1" applyFill="1" applyBorder="1" applyAlignment="1" applyProtection="1">
      <alignment vertical="top" wrapText="1"/>
      <protection locked="0"/>
    </xf>
    <xf numFmtId="39" fontId="1" fillId="0" borderId="0" xfId="3" applyFont="1" applyAlignment="1">
      <alignment vertical="top"/>
    </xf>
    <xf numFmtId="0" fontId="1" fillId="2" borderId="5" xfId="7" applyFont="1" applyFill="1" applyBorder="1" applyAlignment="1">
      <alignment horizontal="right" vertical="top"/>
    </xf>
    <xf numFmtId="0" fontId="1" fillId="2" borderId="11" xfId="2" applyFont="1" applyFill="1" applyBorder="1" applyAlignment="1">
      <alignment horizontal="left" vertical="top"/>
    </xf>
    <xf numFmtId="164" fontId="1" fillId="2" borderId="5" xfId="6" applyFont="1" applyFill="1" applyBorder="1" applyAlignment="1">
      <alignment horizontal="right" vertical="top" wrapText="1"/>
    </xf>
    <xf numFmtId="164" fontId="1" fillId="2" borderId="5" xfId="6" applyFont="1" applyFill="1" applyBorder="1" applyAlignment="1">
      <alignment horizontal="right" vertical="top"/>
    </xf>
    <xf numFmtId="0" fontId="1" fillId="2" borderId="11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right" vertical="top"/>
    </xf>
    <xf numFmtId="0" fontId="1" fillId="2" borderId="7" xfId="7" applyFont="1" applyFill="1" applyBorder="1" applyAlignment="1">
      <alignment horizontal="right" vertical="top"/>
    </xf>
    <xf numFmtId="0" fontId="1" fillId="2" borderId="3" xfId="2" applyFont="1" applyFill="1" applyBorder="1" applyAlignment="1">
      <alignment horizontal="left" vertical="top"/>
    </xf>
    <xf numFmtId="164" fontId="1" fillId="2" borderId="3" xfId="6" applyFont="1" applyFill="1" applyBorder="1" applyAlignment="1">
      <alignment horizontal="center" vertical="top"/>
    </xf>
    <xf numFmtId="164" fontId="1" fillId="2" borderId="7" xfId="6" applyFont="1" applyFill="1" applyBorder="1" applyAlignment="1">
      <alignment horizontal="right" vertical="top" wrapText="1"/>
    </xf>
    <xf numFmtId="164" fontId="1" fillId="2" borderId="7" xfId="6" applyFont="1" applyFill="1" applyBorder="1" applyAlignment="1">
      <alignment horizontal="right" vertical="top"/>
    </xf>
    <xf numFmtId="164" fontId="2" fillId="2" borderId="0" xfId="1" applyFont="1" applyFill="1" applyBorder="1" applyAlignment="1">
      <alignment horizontal="right" vertical="top"/>
    </xf>
    <xf numFmtId="0" fontId="1" fillId="2" borderId="5" xfId="2" applyFont="1" applyFill="1" applyBorder="1" applyAlignment="1">
      <alignment horizontal="right" vertical="top"/>
    </xf>
    <xf numFmtId="0" fontId="2" fillId="2" borderId="5" xfId="2" applyNumberFormat="1" applyFont="1" applyFill="1" applyBorder="1" applyAlignment="1">
      <alignment horizontal="right" vertical="top"/>
    </xf>
    <xf numFmtId="0" fontId="2" fillId="2" borderId="5" xfId="2" applyNumberFormat="1" applyFont="1" applyFill="1" applyBorder="1" applyAlignment="1">
      <alignment vertical="top"/>
    </xf>
    <xf numFmtId="164" fontId="1" fillId="2" borderId="5" xfId="6" applyFont="1" applyFill="1" applyBorder="1" applyAlignment="1">
      <alignment horizontal="center" vertical="top"/>
    </xf>
    <xf numFmtId="0" fontId="1" fillId="2" borderId="5" xfId="2" applyNumberFormat="1" applyFont="1" applyFill="1" applyBorder="1" applyAlignment="1">
      <alignment horizontal="right" vertical="top"/>
    </xf>
    <xf numFmtId="0" fontId="1" fillId="2" borderId="11" xfId="2" applyNumberFormat="1" applyFont="1" applyFill="1" applyBorder="1" applyAlignment="1">
      <alignment vertical="top" wrapText="1"/>
    </xf>
    <xf numFmtId="0" fontId="2" fillId="2" borderId="11" xfId="2" applyNumberFormat="1" applyFont="1" applyFill="1" applyBorder="1" applyAlignment="1">
      <alignment vertical="top" wrapText="1"/>
    </xf>
    <xf numFmtId="0" fontId="2" fillId="2" borderId="11" xfId="2" applyFont="1" applyFill="1" applyBorder="1" applyAlignment="1">
      <alignment horizontal="left" vertical="top" wrapText="1"/>
    </xf>
    <xf numFmtId="166" fontId="1" fillId="2" borderId="5" xfId="2" applyNumberFormat="1" applyFont="1" applyFill="1" applyBorder="1" applyAlignment="1">
      <alignment horizontal="right" vertical="top"/>
    </xf>
    <xf numFmtId="164" fontId="1" fillId="2" borderId="5" xfId="6" applyFont="1" applyFill="1" applyBorder="1" applyAlignment="1">
      <alignment horizontal="center" vertical="top" wrapText="1"/>
    </xf>
    <xf numFmtId="166" fontId="1" fillId="2" borderId="7" xfId="2" applyNumberFormat="1" applyFont="1" applyFill="1" applyBorder="1" applyAlignment="1">
      <alignment horizontal="right" vertical="top"/>
    </xf>
    <xf numFmtId="0" fontId="1" fillId="2" borderId="5" xfId="2" applyFont="1" applyFill="1" applyBorder="1" applyAlignment="1">
      <alignment horizontal="left" vertical="top" wrapText="1"/>
    </xf>
    <xf numFmtId="2" fontId="1" fillId="2" borderId="5" xfId="2" applyNumberFormat="1" applyFont="1" applyFill="1" applyBorder="1" applyAlignment="1">
      <alignment horizontal="right" vertical="top"/>
    </xf>
    <xf numFmtId="4" fontId="1" fillId="2" borderId="5" xfId="8" applyNumberFormat="1" applyFont="1" applyFill="1" applyBorder="1" applyAlignment="1">
      <alignment horizontal="right" vertical="top" wrapText="1"/>
    </xf>
    <xf numFmtId="0" fontId="1" fillId="2" borderId="5" xfId="2" applyFont="1" applyFill="1" applyBorder="1" applyAlignment="1">
      <alignment horizontal="left" vertical="top"/>
    </xf>
    <xf numFmtId="170" fontId="2" fillId="2" borderId="5" xfId="9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 wrapText="1"/>
    </xf>
    <xf numFmtId="164" fontId="1" fillId="2" borderId="5" xfId="10" applyFont="1" applyFill="1" applyBorder="1" applyAlignment="1">
      <alignment horizontal="center" vertical="top" wrapText="1"/>
    </xf>
    <xf numFmtId="164" fontId="1" fillId="2" borderId="5" xfId="10" applyFont="1" applyFill="1" applyBorder="1" applyAlignment="1">
      <alignment horizontal="right" vertical="top" wrapText="1"/>
    </xf>
    <xf numFmtId="4" fontId="1" fillId="2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167" fontId="1" fillId="2" borderId="5" xfId="11" applyNumberFormat="1" applyFont="1" applyFill="1" applyBorder="1" applyAlignment="1">
      <alignment horizontal="right" vertical="top"/>
    </xf>
    <xf numFmtId="164" fontId="1" fillId="2" borderId="5" xfId="1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right" vertical="top"/>
    </xf>
    <xf numFmtId="0" fontId="1" fillId="2" borderId="3" xfId="2" applyFont="1" applyFill="1" applyBorder="1" applyAlignment="1">
      <alignment horizontal="left" vertical="top" wrapText="1"/>
    </xf>
    <xf numFmtId="164" fontId="1" fillId="2" borderId="7" xfId="10" applyFont="1" applyFill="1" applyBorder="1" applyAlignment="1">
      <alignment horizontal="center" vertical="top"/>
    </xf>
    <xf numFmtId="167" fontId="1" fillId="2" borderId="7" xfId="11" applyNumberFormat="1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/>
    </xf>
    <xf numFmtId="0" fontId="1" fillId="2" borderId="11" xfId="2" applyFont="1" applyFill="1" applyBorder="1" applyAlignment="1">
      <alignment vertical="top"/>
    </xf>
    <xf numFmtId="164" fontId="1" fillId="2" borderId="11" xfId="1" applyFont="1" applyFill="1" applyBorder="1" applyAlignment="1" applyProtection="1">
      <alignment horizontal="right" vertical="top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1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1" fontId="2" fillId="2" borderId="5" xfId="2" applyNumberFormat="1" applyFont="1" applyFill="1" applyBorder="1" applyAlignment="1">
      <alignment horizontal="right" vertical="top"/>
    </xf>
    <xf numFmtId="166" fontId="2" fillId="2" borderId="5" xfId="2" applyNumberFormat="1" applyFont="1" applyFill="1" applyBorder="1" applyAlignment="1">
      <alignment horizontal="right" vertical="top"/>
    </xf>
    <xf numFmtId="0" fontId="1" fillId="2" borderId="5" xfId="12" applyFont="1" applyFill="1" applyBorder="1" applyAlignment="1">
      <alignment horizontal="left" vertical="top" wrapText="1"/>
    </xf>
    <xf numFmtId="164" fontId="1" fillId="5" borderId="5" xfId="10" applyFont="1" applyFill="1" applyBorder="1" applyAlignment="1">
      <alignment horizontal="center" vertical="top" wrapText="1"/>
    </xf>
    <xf numFmtId="164" fontId="1" fillId="2" borderId="11" xfId="6" applyFont="1" applyFill="1" applyBorder="1" applyAlignment="1">
      <alignment horizontal="right" vertical="top" wrapText="1"/>
    </xf>
    <xf numFmtId="40" fontId="1" fillId="2" borderId="5" xfId="7" applyNumberFormat="1" applyFont="1" applyFill="1" applyBorder="1" applyAlignment="1" applyProtection="1">
      <alignment vertical="top"/>
      <protection locked="0"/>
    </xf>
    <xf numFmtId="37" fontId="2" fillId="2" borderId="5" xfId="7" applyNumberFormat="1" applyFont="1" applyFill="1" applyBorder="1" applyAlignment="1">
      <alignment horizontal="right" vertical="top"/>
    </xf>
    <xf numFmtId="39" fontId="2" fillId="2" borderId="5" xfId="7" applyNumberFormat="1" applyFont="1" applyFill="1" applyBorder="1" applyAlignment="1">
      <alignment vertical="top" wrapText="1"/>
    </xf>
    <xf numFmtId="165" fontId="1" fillId="2" borderId="5" xfId="7" applyNumberFormat="1" applyFont="1" applyFill="1" applyBorder="1" applyAlignment="1">
      <alignment horizontal="right" vertical="top"/>
    </xf>
    <xf numFmtId="39" fontId="1" fillId="0" borderId="5" xfId="7" applyNumberFormat="1" applyFont="1" applyFill="1" applyBorder="1" applyAlignment="1">
      <alignment vertical="top" wrapText="1"/>
    </xf>
    <xf numFmtId="164" fontId="1" fillId="0" borderId="5" xfId="6" applyFont="1" applyFill="1" applyBorder="1" applyAlignment="1">
      <alignment horizontal="center" vertical="top"/>
    </xf>
    <xf numFmtId="164" fontId="1" fillId="0" borderId="5" xfId="6" applyFont="1" applyFill="1" applyBorder="1" applyAlignment="1">
      <alignment horizontal="right" vertical="top" wrapText="1"/>
    </xf>
    <xf numFmtId="39" fontId="1" fillId="2" borderId="5" xfId="7" applyNumberFormat="1" applyFont="1" applyFill="1" applyBorder="1" applyAlignment="1" applyProtection="1">
      <alignment vertical="top"/>
      <protection locked="0"/>
    </xf>
    <xf numFmtId="39" fontId="1" fillId="2" borderId="5" xfId="7" applyNumberFormat="1" applyFont="1" applyFill="1" applyBorder="1" applyAlignment="1">
      <alignment vertical="top" wrapText="1"/>
    </xf>
    <xf numFmtId="40" fontId="1" fillId="0" borderId="5" xfId="7" applyNumberFormat="1" applyFont="1" applyFill="1" applyBorder="1" applyAlignment="1" applyProtection="1">
      <alignment vertical="top"/>
      <protection locked="0"/>
    </xf>
    <xf numFmtId="0" fontId="1" fillId="0" borderId="11" xfId="2" applyFont="1" applyFill="1" applyBorder="1" applyAlignment="1">
      <alignment horizontal="left" vertical="top" wrapText="1"/>
    </xf>
    <xf numFmtId="164" fontId="1" fillId="0" borderId="11" xfId="6" applyFont="1" applyFill="1" applyBorder="1" applyAlignment="1">
      <alignment horizontal="center" vertical="top"/>
    </xf>
    <xf numFmtId="164" fontId="1" fillId="0" borderId="5" xfId="6" applyFont="1" applyFill="1" applyBorder="1" applyAlignment="1">
      <alignment horizontal="right" vertical="top"/>
    </xf>
    <xf numFmtId="39" fontId="1" fillId="0" borderId="5" xfId="7" applyNumberFormat="1" applyFont="1" applyFill="1" applyBorder="1" applyAlignment="1" applyProtection="1">
      <alignment vertical="top"/>
      <protection locked="0"/>
    </xf>
    <xf numFmtId="39" fontId="5" fillId="0" borderId="0" xfId="3" applyFont="1" applyAlignment="1">
      <alignment vertical="top"/>
    </xf>
    <xf numFmtId="171" fontId="2" fillId="2" borderId="5" xfId="9" applyNumberFormat="1" applyFont="1" applyFill="1" applyBorder="1" applyAlignment="1">
      <alignment horizontal="right" vertical="top" wrapText="1"/>
    </xf>
    <xf numFmtId="0" fontId="2" fillId="2" borderId="5" xfId="7" applyFont="1" applyFill="1" applyBorder="1" applyAlignment="1">
      <alignment vertical="top" wrapText="1"/>
    </xf>
    <xf numFmtId="164" fontId="1" fillId="2" borderId="5" xfId="6" applyFont="1" applyFill="1" applyBorder="1" applyAlignment="1">
      <alignment vertical="top" wrapText="1"/>
    </xf>
    <xf numFmtId="172" fontId="1" fillId="2" borderId="7" xfId="7" applyNumberFormat="1" applyFont="1" applyFill="1" applyBorder="1" applyAlignment="1" applyProtection="1">
      <alignment horizontal="right" vertical="top" wrapText="1"/>
    </xf>
    <xf numFmtId="0" fontId="1" fillId="2" borderId="7" xfId="7" applyFont="1" applyFill="1" applyBorder="1" applyAlignment="1">
      <alignment horizontal="left" vertical="top" wrapText="1"/>
    </xf>
    <xf numFmtId="164" fontId="1" fillId="2" borderId="7" xfId="6" applyFont="1" applyFill="1" applyBorder="1" applyAlignment="1">
      <alignment horizontal="center" vertical="top" wrapText="1"/>
    </xf>
    <xf numFmtId="164" fontId="1" fillId="2" borderId="7" xfId="6" applyFont="1" applyFill="1" applyBorder="1" applyAlignment="1" applyProtection="1">
      <alignment horizontal="right" vertical="top" wrapText="1"/>
      <protection locked="0"/>
    </xf>
    <xf numFmtId="164" fontId="1" fillId="2" borderId="7" xfId="10" applyFont="1" applyFill="1" applyBorder="1" applyAlignment="1">
      <alignment horizontal="right" vertical="top" wrapText="1"/>
    </xf>
    <xf numFmtId="172" fontId="1" fillId="2" borderId="5" xfId="7" applyNumberFormat="1" applyFont="1" applyFill="1" applyBorder="1" applyAlignment="1" applyProtection="1">
      <alignment horizontal="right" vertical="top" wrapText="1"/>
    </xf>
    <xf numFmtId="0" fontId="1" fillId="2" borderId="5" xfId="7" applyFont="1" applyFill="1" applyBorder="1" applyAlignment="1">
      <alignment horizontal="left" vertical="top" wrapText="1"/>
    </xf>
    <xf numFmtId="37" fontId="1" fillId="2" borderId="5" xfId="7" applyNumberFormat="1" applyFont="1" applyFill="1" applyBorder="1" applyAlignment="1" applyProtection="1">
      <alignment horizontal="right" vertical="top" wrapText="1"/>
    </xf>
    <xf numFmtId="39" fontId="1" fillId="2" borderId="5" xfId="13" applyFont="1" applyFill="1" applyBorder="1" applyAlignment="1">
      <alignment horizontal="left" vertical="top" wrapText="1"/>
    </xf>
    <xf numFmtId="164" fontId="2" fillId="0" borderId="0" xfId="1" applyFont="1" applyFill="1" applyBorder="1" applyAlignment="1">
      <alignment horizontal="right" vertical="top"/>
    </xf>
    <xf numFmtId="0" fontId="1" fillId="2" borderId="7" xfId="2" applyFont="1" applyFill="1" applyBorder="1" applyAlignment="1">
      <alignment horizontal="right" vertical="top"/>
    </xf>
    <xf numFmtId="0" fontId="1" fillId="2" borderId="7" xfId="2" applyFont="1" applyFill="1" applyBorder="1" applyAlignment="1">
      <alignment horizontal="left" vertical="top"/>
    </xf>
    <xf numFmtId="164" fontId="1" fillId="2" borderId="5" xfId="1" applyFont="1" applyFill="1" applyBorder="1" applyAlignment="1" applyProtection="1">
      <alignment horizontal="right" vertical="top"/>
    </xf>
    <xf numFmtId="0" fontId="2" fillId="0" borderId="5" xfId="2" applyFont="1" applyFill="1" applyBorder="1" applyAlignment="1">
      <alignment horizontal="right" vertical="top"/>
    </xf>
    <xf numFmtId="0" fontId="2" fillId="2" borderId="5" xfId="2" applyFont="1" applyFill="1" applyBorder="1" applyAlignment="1">
      <alignment horizontal="center" vertical="top" wrapText="1"/>
    </xf>
    <xf numFmtId="0" fontId="1" fillId="2" borderId="12" xfId="7" applyFont="1" applyFill="1" applyBorder="1" applyAlignment="1">
      <alignment horizontal="right" vertical="top"/>
    </xf>
    <xf numFmtId="0" fontId="1" fillId="2" borderId="5" xfId="2" applyNumberFormat="1" applyFont="1" applyFill="1" applyBorder="1" applyAlignment="1">
      <alignment vertical="top" wrapText="1"/>
    </xf>
    <xf numFmtId="165" fontId="1" fillId="0" borderId="5" xfId="7" applyNumberFormat="1" applyFont="1" applyFill="1" applyBorder="1" applyAlignment="1">
      <alignment horizontal="right" vertical="top"/>
    </xf>
    <xf numFmtId="0" fontId="1" fillId="0" borderId="5" xfId="2" applyFont="1" applyFill="1" applyBorder="1" applyAlignment="1">
      <alignment horizontal="right" vertical="top"/>
    </xf>
    <xf numFmtId="0" fontId="1" fillId="0" borderId="11" xfId="2" applyFont="1" applyFill="1" applyBorder="1" applyAlignment="1">
      <alignment horizontal="left" vertical="top"/>
    </xf>
    <xf numFmtId="0" fontId="2" fillId="2" borderId="11" xfId="2" applyFont="1" applyFill="1" applyBorder="1" applyAlignment="1">
      <alignment horizontal="center" vertical="top"/>
    </xf>
    <xf numFmtId="164" fontId="1" fillId="2" borderId="11" xfId="1" applyFont="1" applyFill="1" applyBorder="1" applyAlignment="1">
      <alignment horizontal="center" vertical="top"/>
    </xf>
    <xf numFmtId="164" fontId="2" fillId="2" borderId="5" xfId="1" applyFont="1" applyFill="1" applyBorder="1" applyAlignment="1">
      <alignment horizontal="right" vertical="top"/>
    </xf>
    <xf numFmtId="0" fontId="1" fillId="2" borderId="5" xfId="2" applyFont="1" applyFill="1" applyBorder="1" applyAlignment="1">
      <alignment vertical="top"/>
    </xf>
    <xf numFmtId="0" fontId="1" fillId="2" borderId="7" xfId="0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/>
    </xf>
    <xf numFmtId="164" fontId="1" fillId="2" borderId="5" xfId="1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/>
    </xf>
    <xf numFmtId="39" fontId="2" fillId="2" borderId="11" xfId="7" applyNumberFormat="1" applyFont="1" applyFill="1" applyBorder="1" applyAlignment="1">
      <alignment vertical="top" wrapText="1"/>
    </xf>
    <xf numFmtId="2" fontId="1" fillId="2" borderId="7" xfId="7" applyNumberFormat="1" applyFont="1" applyFill="1" applyBorder="1" applyAlignment="1">
      <alignment horizontal="right" vertical="top"/>
    </xf>
    <xf numFmtId="4" fontId="1" fillId="2" borderId="7" xfId="8" applyNumberFormat="1" applyFont="1" applyFill="1" applyBorder="1" applyAlignment="1">
      <alignment horizontal="right" vertical="top" wrapText="1"/>
    </xf>
    <xf numFmtId="37" fontId="1" fillId="2" borderId="7" xfId="7" applyNumberFormat="1" applyFont="1" applyFill="1" applyBorder="1" applyAlignment="1" applyProtection="1">
      <alignment horizontal="right" vertical="top" wrapText="1"/>
    </xf>
    <xf numFmtId="39" fontId="1" fillId="2" borderId="3" xfId="13" applyFont="1" applyFill="1" applyBorder="1" applyAlignment="1">
      <alignment horizontal="left" vertical="top" wrapText="1"/>
    </xf>
    <xf numFmtId="164" fontId="1" fillId="2" borderId="3" xfId="6" applyFont="1" applyFill="1" applyBorder="1" applyAlignment="1">
      <alignment horizontal="center" vertical="top" wrapText="1"/>
    </xf>
    <xf numFmtId="164" fontId="1" fillId="0" borderId="5" xfId="10" applyFont="1" applyFill="1" applyBorder="1" applyAlignment="1">
      <alignment horizontal="right" vertical="top" wrapText="1"/>
    </xf>
    <xf numFmtId="164" fontId="1" fillId="2" borderId="11" xfId="1" applyFont="1" applyFill="1" applyBorder="1" applyAlignment="1">
      <alignment horizontal="right" vertical="top"/>
    </xf>
    <xf numFmtId="164" fontId="1" fillId="2" borderId="5" xfId="6" applyFont="1" applyFill="1" applyBorder="1" applyAlignment="1" applyProtection="1">
      <alignment horizontal="right" vertical="top" wrapText="1"/>
      <protection locked="0"/>
    </xf>
    <xf numFmtId="39" fontId="2" fillId="0" borderId="4" xfId="3" applyFont="1" applyFill="1" applyBorder="1" applyAlignment="1" applyProtection="1">
      <alignment horizontal="center" vertical="top"/>
    </xf>
    <xf numFmtId="166" fontId="1" fillId="2" borderId="4" xfId="3" applyNumberFormat="1" applyFont="1" applyFill="1" applyBorder="1" applyAlignment="1" applyProtection="1">
      <alignment horizontal="right" vertical="top"/>
    </xf>
    <xf numFmtId="39" fontId="1" fillId="2" borderId="5" xfId="3" applyFont="1" applyFill="1" applyBorder="1" applyAlignment="1" applyProtection="1">
      <alignment horizontal="left" vertical="top" wrapText="1"/>
    </xf>
    <xf numFmtId="39" fontId="1" fillId="2" borderId="5" xfId="3" applyFont="1" applyFill="1" applyBorder="1" applyAlignment="1" applyProtection="1">
      <alignment horizontal="center" vertical="top"/>
    </xf>
    <xf numFmtId="164" fontId="1" fillId="2" borderId="5" xfId="1" applyFont="1" applyFill="1" applyBorder="1" applyAlignment="1" applyProtection="1">
      <alignment horizontal="right" vertical="top" wrapText="1"/>
      <protection locked="0"/>
    </xf>
    <xf numFmtId="39" fontId="6" fillId="2" borderId="0" xfId="3" applyFont="1" applyFill="1" applyAlignment="1">
      <alignment vertical="top"/>
    </xf>
    <xf numFmtId="39" fontId="7" fillId="2" borderId="0" xfId="3" applyFont="1" applyFill="1" applyAlignment="1">
      <alignment vertical="top"/>
    </xf>
    <xf numFmtId="39" fontId="1" fillId="2" borderId="4" xfId="3" applyFont="1" applyFill="1" applyBorder="1" applyAlignment="1" applyProtection="1">
      <alignment horizontal="right" vertical="top"/>
    </xf>
    <xf numFmtId="37" fontId="2" fillId="2" borderId="4" xfId="3" applyNumberFormat="1" applyFont="1" applyFill="1" applyBorder="1" applyAlignment="1" applyProtection="1">
      <alignment horizontal="right" vertical="top"/>
    </xf>
    <xf numFmtId="39" fontId="2" fillId="2" borderId="5" xfId="3" applyFont="1" applyFill="1" applyBorder="1" applyAlignment="1" applyProtection="1">
      <alignment horizontal="left" vertical="top" wrapText="1"/>
    </xf>
    <xf numFmtId="165" fontId="1" fillId="2" borderId="4" xfId="3" applyNumberFormat="1" applyFont="1" applyFill="1" applyBorder="1" applyAlignment="1" applyProtection="1">
      <alignment horizontal="right" vertical="top"/>
    </xf>
    <xf numFmtId="39" fontId="16" fillId="2" borderId="0" xfId="3" applyFont="1" applyFill="1" applyAlignment="1">
      <alignment vertical="top"/>
    </xf>
    <xf numFmtId="39" fontId="1" fillId="2" borderId="5" xfId="3" applyFont="1" applyFill="1" applyBorder="1" applyAlignment="1" applyProtection="1">
      <alignment vertical="top" wrapText="1"/>
    </xf>
    <xf numFmtId="39" fontId="2" fillId="2" borderId="4" xfId="3" applyFont="1" applyFill="1" applyBorder="1" applyAlignment="1" applyProtection="1">
      <alignment horizontal="right" vertical="top" wrapText="1"/>
    </xf>
    <xf numFmtId="164" fontId="1" fillId="2" borderId="5" xfId="1" applyFont="1" applyFill="1" applyBorder="1" applyAlignment="1" applyProtection="1">
      <alignment horizontal="center" vertical="top" wrapText="1"/>
    </xf>
    <xf numFmtId="167" fontId="1" fillId="2" borderId="5" xfId="3" applyNumberFormat="1" applyFont="1" applyFill="1" applyBorder="1" applyAlignment="1" applyProtection="1">
      <alignment horizontal="center" vertical="top"/>
    </xf>
    <xf numFmtId="166" fontId="1" fillId="2" borderId="6" xfId="3" applyNumberFormat="1" applyFont="1" applyFill="1" applyBorder="1" applyAlignment="1" applyProtection="1">
      <alignment horizontal="right" vertical="top"/>
    </xf>
    <xf numFmtId="39" fontId="1" fillId="2" borderId="7" xfId="3" applyFont="1" applyFill="1" applyBorder="1" applyAlignment="1" applyProtection="1">
      <alignment vertical="top" wrapText="1"/>
    </xf>
    <xf numFmtId="164" fontId="1" fillId="2" borderId="7" xfId="1" applyFont="1" applyFill="1" applyBorder="1" applyAlignment="1" applyProtection="1">
      <alignment horizontal="center" vertical="top" wrapText="1"/>
    </xf>
    <xf numFmtId="39" fontId="1" fillId="2" borderId="7" xfId="3" applyFont="1" applyFill="1" applyBorder="1" applyAlignment="1" applyProtection="1">
      <alignment horizontal="center" vertical="top"/>
    </xf>
    <xf numFmtId="164" fontId="1" fillId="2" borderId="7" xfId="1" applyFont="1" applyFill="1" applyBorder="1" applyAlignment="1" applyProtection="1">
      <alignment horizontal="right" vertical="top" wrapText="1"/>
      <protection locked="0"/>
    </xf>
    <xf numFmtId="0" fontId="1" fillId="2" borderId="5" xfId="3" applyNumberFormat="1" applyFont="1" applyFill="1" applyBorder="1" applyAlignment="1" applyProtection="1">
      <alignment horizontal="left" vertical="top" wrapText="1"/>
    </xf>
    <xf numFmtId="39" fontId="11" fillId="3" borderId="2" xfId="3" applyNumberFormat="1" applyFont="1" applyFill="1" applyBorder="1" applyAlignment="1" applyProtection="1">
      <alignment horizontal="right" vertical="top"/>
    </xf>
    <xf numFmtId="39" fontId="2" fillId="3" borderId="10" xfId="3" applyNumberFormat="1" applyFont="1" applyFill="1" applyBorder="1" applyAlignment="1" applyProtection="1">
      <alignment horizontal="center" vertical="top" wrapText="1"/>
    </xf>
    <xf numFmtId="39" fontId="11" fillId="3" borderId="10" xfId="3" applyNumberFormat="1" applyFont="1" applyFill="1" applyBorder="1" applyAlignment="1" applyProtection="1">
      <alignment horizontal="center" vertical="top"/>
    </xf>
    <xf numFmtId="39" fontId="11" fillId="3" borderId="2" xfId="3" applyNumberFormat="1" applyFont="1" applyFill="1" applyBorder="1" applyAlignment="1" applyProtection="1">
      <alignment vertical="top" wrapText="1"/>
      <protection locked="0"/>
    </xf>
    <xf numFmtId="39" fontId="2" fillId="3" borderId="10" xfId="1" applyNumberFormat="1" applyFont="1" applyFill="1" applyBorder="1" applyAlignment="1" applyProtection="1">
      <alignment horizontal="right" vertical="top" wrapText="1"/>
      <protection locked="0"/>
    </xf>
    <xf numFmtId="39" fontId="11" fillId="3" borderId="2" xfId="3" applyNumberFormat="1" applyFont="1" applyFill="1" applyBorder="1" applyAlignment="1" applyProtection="1">
      <alignment horizontal="center" vertical="top" wrapText="1"/>
    </xf>
    <xf numFmtId="39" fontId="2" fillId="3" borderId="0" xfId="1" applyNumberFormat="1" applyFont="1" applyFill="1" applyBorder="1" applyAlignment="1" applyProtection="1">
      <alignment horizontal="right" vertical="top" wrapText="1"/>
      <protection locked="0"/>
    </xf>
    <xf numFmtId="39" fontId="3" fillId="0" borderId="0" xfId="3" applyNumberFormat="1" applyFont="1" applyFill="1" applyBorder="1" applyAlignment="1">
      <alignment vertical="top"/>
    </xf>
    <xf numFmtId="39" fontId="17" fillId="0" borderId="4" xfId="3" applyFont="1" applyBorder="1" applyAlignment="1">
      <alignment vertical="top"/>
    </xf>
    <xf numFmtId="39" fontId="18" fillId="0" borderId="11" xfId="3" applyFont="1" applyBorder="1" applyAlignment="1" applyProtection="1">
      <alignment horizontal="right" vertical="top"/>
    </xf>
    <xf numFmtId="39" fontId="18" fillId="0" borderId="13" xfId="3" applyFont="1" applyBorder="1" applyAlignment="1" applyProtection="1">
      <alignment vertical="top"/>
    </xf>
    <xf numFmtId="39" fontId="18" fillId="0" borderId="0" xfId="3" applyFont="1" applyBorder="1" applyAlignment="1" applyProtection="1">
      <alignment vertical="top"/>
    </xf>
    <xf numFmtId="39" fontId="17" fillId="0" borderId="13" xfId="3" applyFont="1" applyBorder="1" applyAlignment="1">
      <alignment horizontal="right" vertical="top"/>
    </xf>
    <xf numFmtId="39" fontId="17" fillId="0" borderId="0" xfId="3" applyFont="1" applyBorder="1" applyAlignment="1">
      <alignment horizontal="right" vertical="top"/>
    </xf>
    <xf numFmtId="173" fontId="1" fillId="2" borderId="5" xfId="14" applyNumberFormat="1" applyFont="1" applyFill="1" applyBorder="1" applyAlignment="1">
      <alignment vertical="top"/>
    </xf>
    <xf numFmtId="167" fontId="1" fillId="2" borderId="5" xfId="2" applyNumberFormat="1" applyFont="1" applyFill="1" applyBorder="1" applyAlignment="1">
      <alignment horizontal="center" vertical="top"/>
    </xf>
    <xf numFmtId="164" fontId="1" fillId="2" borderId="5" xfId="1" applyFont="1" applyFill="1" applyBorder="1" applyAlignment="1">
      <alignment horizontal="right" vertical="top"/>
    </xf>
    <xf numFmtId="164" fontId="1" fillId="2" borderId="0" xfId="1" applyFont="1" applyFill="1" applyBorder="1" applyAlignment="1" applyProtection="1">
      <alignment horizontal="right" vertical="top" wrapText="1"/>
      <protection locked="0"/>
    </xf>
    <xf numFmtId="0" fontId="1" fillId="2" borderId="5" xfId="2" applyFont="1" applyFill="1" applyBorder="1" applyAlignment="1">
      <alignment horizontal="right" vertical="top" wrapText="1"/>
    </xf>
    <xf numFmtId="0" fontId="2" fillId="0" borderId="5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4" fontId="2" fillId="0" borderId="5" xfId="0" applyNumberFormat="1" applyFont="1" applyBorder="1" applyAlignment="1">
      <alignment horizontal="right" vertical="top" wrapText="1"/>
    </xf>
    <xf numFmtId="39" fontId="2" fillId="0" borderId="0" xfId="3" applyFont="1" applyBorder="1" applyAlignment="1" applyProtection="1">
      <alignment horizontal="right" vertical="top"/>
    </xf>
    <xf numFmtId="39" fontId="2" fillId="4" borderId="2" xfId="4" applyNumberFormat="1" applyFont="1" applyFill="1" applyBorder="1" applyAlignment="1" applyProtection="1">
      <alignment horizontal="right" vertical="top" wrapText="1"/>
    </xf>
    <xf numFmtId="39" fontId="2" fillId="4" borderId="2" xfId="1" applyNumberFormat="1" applyFont="1" applyFill="1" applyBorder="1" applyAlignment="1" applyProtection="1">
      <alignment horizontal="right" vertical="top" wrapText="1"/>
    </xf>
    <xf numFmtId="39" fontId="2" fillId="4" borderId="2" xfId="1" applyNumberFormat="1" applyFont="1" applyFill="1" applyBorder="1" applyAlignment="1" applyProtection="1">
      <alignment horizontal="center" vertical="top" wrapText="1"/>
    </xf>
    <xf numFmtId="39" fontId="2" fillId="4" borderId="2" xfId="1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7" fontId="1" fillId="2" borderId="0" xfId="2" applyNumberFormat="1" applyFont="1" applyFill="1" applyBorder="1" applyAlignment="1">
      <alignment horizontal="center" vertical="top"/>
    </xf>
    <xf numFmtId="164" fontId="2" fillId="2" borderId="0" xfId="1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2" fillId="2" borderId="0" xfId="15" applyFont="1" applyFill="1" applyAlignment="1">
      <alignment vertical="top"/>
    </xf>
    <xf numFmtId="0" fontId="1" fillId="2" borderId="0" xfId="15" applyFont="1" applyFill="1" applyAlignment="1">
      <alignment vertical="top"/>
    </xf>
    <xf numFmtId="0" fontId="7" fillId="0" borderId="0" xfId="0" applyFont="1" applyAlignment="1">
      <alignment vertical="top"/>
    </xf>
    <xf numFmtId="4" fontId="2" fillId="6" borderId="14" xfId="16" applyNumberFormat="1" applyFont="1" applyFill="1" applyBorder="1" applyAlignment="1">
      <alignment horizontal="center" vertical="top"/>
    </xf>
    <xf numFmtId="4" fontId="2" fillId="6" borderId="15" xfId="16" applyNumberFormat="1" applyFont="1" applyFill="1" applyBorder="1" applyAlignment="1">
      <alignment horizontal="center" vertical="top"/>
    </xf>
    <xf numFmtId="167" fontId="2" fillId="7" borderId="15" xfId="16" applyNumberFormat="1" applyFont="1" applyFill="1" applyBorder="1" applyAlignment="1">
      <alignment vertical="top"/>
    </xf>
    <xf numFmtId="10" fontId="2" fillId="7" borderId="16" xfId="14" applyNumberFormat="1" applyFont="1" applyFill="1" applyBorder="1" applyAlignment="1">
      <alignment horizontal="right" vertical="top"/>
    </xf>
    <xf numFmtId="4" fontId="2" fillId="6" borderId="17" xfId="16" applyNumberFormat="1" applyFont="1" applyFill="1" applyBorder="1" applyAlignment="1">
      <alignment horizontal="center" vertical="top"/>
    </xf>
    <xf numFmtId="4" fontId="2" fillId="0" borderId="18" xfId="16" applyNumberFormat="1" applyFont="1" applyFill="1" applyBorder="1" applyAlignment="1">
      <alignment vertical="top"/>
    </xf>
    <xf numFmtId="4" fontId="19" fillId="0" borderId="18" xfId="16" applyNumberFormat="1" applyFont="1" applyFill="1" applyBorder="1" applyAlignment="1">
      <alignment horizontal="center" vertical="top"/>
    </xf>
    <xf numFmtId="10" fontId="1" fillId="7" borderId="19" xfId="14" applyNumberFormat="1" applyFont="1" applyFill="1" applyBorder="1" applyAlignment="1">
      <alignment horizontal="right" vertical="top"/>
    </xf>
    <xf numFmtId="0" fontId="1" fillId="2" borderId="0" xfId="2" applyFont="1" applyFill="1" applyBorder="1" applyAlignment="1">
      <alignment horizontal="center" vertical="top"/>
    </xf>
    <xf numFmtId="164" fontId="1" fillId="2" borderId="0" xfId="1" applyFont="1" applyFill="1" applyBorder="1" applyAlignment="1">
      <alignment horizontal="center" vertical="top"/>
    </xf>
    <xf numFmtId="4" fontId="2" fillId="6" borderId="20" xfId="16" applyNumberFormat="1" applyFont="1" applyFill="1" applyBorder="1" applyAlignment="1">
      <alignment horizontal="center" vertical="top"/>
    </xf>
    <xf numFmtId="4" fontId="2" fillId="0" borderId="21" xfId="16" applyNumberFormat="1" applyFont="1" applyFill="1" applyBorder="1" applyAlignment="1">
      <alignment vertical="top"/>
    </xf>
    <xf numFmtId="4" fontId="19" fillId="0" borderId="21" xfId="16" applyNumberFormat="1" applyFont="1" applyFill="1" applyBorder="1" applyAlignment="1">
      <alignment horizontal="center" vertical="top"/>
    </xf>
    <xf numFmtId="10" fontId="1" fillId="7" borderId="22" xfId="14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2" borderId="0" xfId="16" applyNumberFormat="1" applyFont="1" applyFill="1" applyBorder="1" applyAlignment="1">
      <alignment horizontal="left" vertical="top"/>
    </xf>
    <xf numFmtId="0" fontId="1" fillId="2" borderId="0" xfId="16" applyFont="1" applyFill="1" applyBorder="1" applyAlignment="1">
      <alignment horizontal="right" vertical="top" wrapText="1"/>
    </xf>
    <xf numFmtId="0" fontId="1" fillId="2" borderId="0" xfId="16" applyFont="1" applyFill="1" applyBorder="1" applyAlignment="1">
      <alignment horizontal="center" vertical="top" wrapText="1"/>
    </xf>
    <xf numFmtId="164" fontId="1" fillId="2" borderId="0" xfId="1" applyFont="1" applyFill="1" applyBorder="1" applyAlignment="1">
      <alignment horizontal="center" vertical="top" wrapText="1"/>
    </xf>
    <xf numFmtId="0" fontId="1" fillId="2" borderId="0" xfId="2" applyNumberFormat="1" applyFont="1" applyFill="1" applyBorder="1" applyAlignment="1">
      <alignment vertical="top"/>
    </xf>
    <xf numFmtId="0" fontId="1" fillId="2" borderId="0" xfId="16" applyFont="1" applyFill="1" applyBorder="1" applyAlignment="1">
      <alignment horizontal="left" vertical="top" wrapText="1"/>
    </xf>
    <xf numFmtId="4" fontId="1" fillId="2" borderId="0" xfId="16" applyNumberFormat="1" applyFont="1" applyFill="1" applyBorder="1" applyAlignment="1">
      <alignment horizontal="left" vertical="top" wrapText="1"/>
    </xf>
    <xf numFmtId="164" fontId="1" fillId="2" borderId="0" xfId="1" applyFont="1" applyFill="1" applyBorder="1" applyAlignment="1">
      <alignment horizontal="left" vertical="top" wrapText="1"/>
    </xf>
    <xf numFmtId="0" fontId="2" fillId="2" borderId="0" xfId="16" applyNumberFormat="1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39" fontId="4" fillId="8" borderId="23" xfId="3" applyFont="1" applyFill="1" applyBorder="1" applyAlignment="1">
      <alignment vertical="top"/>
    </xf>
    <xf numFmtId="39" fontId="6" fillId="8" borderId="23" xfId="3" applyFont="1" applyFill="1" applyBorder="1" applyAlignment="1">
      <alignment vertical="top"/>
    </xf>
    <xf numFmtId="39" fontId="7" fillId="8" borderId="23" xfId="3" applyFont="1" applyFill="1" applyBorder="1" applyAlignment="1">
      <alignment vertical="top"/>
    </xf>
    <xf numFmtId="39" fontId="3" fillId="8" borderId="0" xfId="3" applyFont="1" applyFill="1" applyBorder="1" applyAlignment="1">
      <alignment vertical="top"/>
    </xf>
    <xf numFmtId="39" fontId="12" fillId="8" borderId="0" xfId="3" applyFont="1" applyFill="1" applyBorder="1" applyAlignment="1">
      <alignment vertical="top"/>
    </xf>
    <xf numFmtId="39" fontId="20" fillId="8" borderId="0" xfId="3" applyFont="1" applyFill="1" applyBorder="1" applyAlignment="1">
      <alignment vertical="top"/>
    </xf>
    <xf numFmtId="39" fontId="4" fillId="0" borderId="24" xfId="3" applyFont="1" applyBorder="1" applyAlignment="1">
      <alignment vertical="top"/>
    </xf>
    <xf numFmtId="39" fontId="6" fillId="0" borderId="24" xfId="3" applyFont="1" applyBorder="1" applyAlignment="1">
      <alignment vertical="top"/>
    </xf>
    <xf numFmtId="39" fontId="7" fillId="0" borderId="24" xfId="3" applyFont="1" applyBorder="1" applyAlignment="1">
      <alignment vertical="top"/>
    </xf>
    <xf numFmtId="39" fontId="4" fillId="0" borderId="0" xfId="3" applyFont="1" applyBorder="1" applyAlignment="1">
      <alignment vertical="top"/>
    </xf>
    <xf numFmtId="39" fontId="6" fillId="0" borderId="0" xfId="3" applyFont="1" applyBorder="1" applyAlignment="1">
      <alignment vertical="top"/>
    </xf>
    <xf numFmtId="39" fontId="7" fillId="0" borderId="0" xfId="3" applyFont="1" applyBorder="1" applyAlignment="1">
      <alignment vertical="top"/>
    </xf>
    <xf numFmtId="0" fontId="2" fillId="2" borderId="1" xfId="2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vertical="top"/>
    </xf>
    <xf numFmtId="0" fontId="1" fillId="2" borderId="0" xfId="16" applyNumberFormat="1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2" borderId="0" xfId="2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left" vertical="top"/>
    </xf>
    <xf numFmtId="0" fontId="1" fillId="2" borderId="0" xfId="16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2" borderId="0" xfId="17" applyFont="1" applyFill="1" applyBorder="1" applyAlignment="1">
      <alignment horizontal="center" vertical="top"/>
    </xf>
  </cellXfs>
  <cellStyles count="18">
    <cellStyle name="Millares" xfId="1" builtinId="3"/>
    <cellStyle name="Millares 11" xfId="10" xr:uid="{00000000-0005-0000-0000-000001000000}"/>
    <cellStyle name="Millares 2 2 2 2" xfId="6" xr:uid="{00000000-0005-0000-0000-000002000000}"/>
    <cellStyle name="Millares 2 2 4" xfId="11" xr:uid="{00000000-0005-0000-0000-000003000000}"/>
    <cellStyle name="Millares 2 4 2" xfId="5" xr:uid="{00000000-0005-0000-0000-000004000000}"/>
    <cellStyle name="Millares_NUEVO FORMATO DE PRESUPUESTOS" xfId="8" xr:uid="{00000000-0005-0000-0000-000005000000}"/>
    <cellStyle name="Normal" xfId="0" builtinId="0"/>
    <cellStyle name="Normal 10 3" xfId="4" xr:uid="{00000000-0005-0000-0000-000007000000}"/>
    <cellStyle name="Normal 11 2" xfId="2" xr:uid="{00000000-0005-0000-0000-000008000000}"/>
    <cellStyle name="Normal 13 2 2" xfId="15" xr:uid="{00000000-0005-0000-0000-000009000000}"/>
    <cellStyle name="Normal 2" xfId="7" xr:uid="{00000000-0005-0000-0000-00000A000000}"/>
    <cellStyle name="Normal 2 2 2" xfId="16" xr:uid="{00000000-0005-0000-0000-00000B000000}"/>
    <cellStyle name="Normal 2 2 2 2" xfId="17" xr:uid="{00000000-0005-0000-0000-00000C000000}"/>
    <cellStyle name="Normal 45" xfId="12" xr:uid="{00000000-0005-0000-0000-00000D000000}"/>
    <cellStyle name="Normal 5" xfId="3" xr:uid="{00000000-0005-0000-0000-00000E000000}"/>
    <cellStyle name="Normal_50-09 EXTENSION LINEA LA CUARENTA Y CABUYA 2" xfId="13" xr:uid="{00000000-0005-0000-0000-00000F000000}"/>
    <cellStyle name="Normal_55-09 Equipamiento Pozos Ac. Rural El Llano" xfId="9" xr:uid="{00000000-0005-0000-0000-000010000000}"/>
    <cellStyle name="Porcentaje 2 2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1308</xdr:row>
      <xdr:rowOff>0</xdr:rowOff>
    </xdr:from>
    <xdr:to>
      <xdr:col>1</xdr:col>
      <xdr:colOff>2438400</xdr:colOff>
      <xdr:row>1309</xdr:row>
      <xdr:rowOff>142875</xdr:rowOff>
    </xdr:to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90850" y="29399865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2128</xdr:row>
      <xdr:rowOff>0</xdr:rowOff>
    </xdr:from>
    <xdr:to>
      <xdr:col>1</xdr:col>
      <xdr:colOff>2438400</xdr:colOff>
      <xdr:row>2128</xdr:row>
      <xdr:rowOff>219075</xdr:rowOff>
    </xdr:to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990850" y="465315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309563</xdr:colOff>
      <xdr:row>1</xdr:row>
      <xdr:rowOff>55563</xdr:rowOff>
    </xdr:from>
    <xdr:to>
      <xdr:col>1</xdr:col>
      <xdr:colOff>486305</xdr:colOff>
      <xdr:row>5</xdr:row>
      <xdr:rowOff>119063</xdr:rowOff>
    </xdr:to>
    <xdr:pic>
      <xdr:nvPicPr>
        <xdr:cNvPr id="34" name="Imagen 33" descr="Resultado de imagen para inap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2" r="19296"/>
        <a:stretch>
          <a:fillRect/>
        </a:stretch>
      </xdr:blipFill>
      <xdr:spPr bwMode="auto">
        <a:xfrm>
          <a:off x="309563" y="217488"/>
          <a:ext cx="729192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1400175</xdr:colOff>
      <xdr:row>2190</xdr:row>
      <xdr:rowOff>31750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990600</xdr:colOff>
      <xdr:row>2189</xdr:row>
      <xdr:rowOff>0</xdr:rowOff>
    </xdr:from>
    <xdr:to>
      <xdr:col>1</xdr:col>
      <xdr:colOff>1285875</xdr:colOff>
      <xdr:row>2189</xdr:row>
      <xdr:rowOff>76200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 flipH="1">
          <a:off x="1543050" y="478697925"/>
          <a:ext cx="295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1400175</xdr:colOff>
      <xdr:row>2190</xdr:row>
      <xdr:rowOff>31750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990600</xdr:colOff>
      <xdr:row>2189</xdr:row>
      <xdr:rowOff>0</xdr:rowOff>
    </xdr:from>
    <xdr:to>
      <xdr:col>1</xdr:col>
      <xdr:colOff>1285875</xdr:colOff>
      <xdr:row>2189</xdr:row>
      <xdr:rowOff>76200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 flipH="1">
          <a:off x="1543050" y="478697925"/>
          <a:ext cx="2952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2189</xdr:row>
      <xdr:rowOff>0</xdr:rowOff>
    </xdr:from>
    <xdr:to>
      <xdr:col>1</xdr:col>
      <xdr:colOff>1428750</xdr:colOff>
      <xdr:row>2190</xdr:row>
      <xdr:rowOff>31750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85950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2189</xdr:row>
      <xdr:rowOff>0</xdr:rowOff>
    </xdr:from>
    <xdr:to>
      <xdr:col>1</xdr:col>
      <xdr:colOff>1381125</xdr:colOff>
      <xdr:row>2190</xdr:row>
      <xdr:rowOff>31750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38325" y="478697925"/>
          <a:ext cx="95250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2189</xdr:row>
      <xdr:rowOff>0</xdr:rowOff>
    </xdr:from>
    <xdr:to>
      <xdr:col>1</xdr:col>
      <xdr:colOff>1409700</xdr:colOff>
      <xdr:row>2190</xdr:row>
      <xdr:rowOff>69850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478697925"/>
          <a:ext cx="104775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171450</xdr:colOff>
      <xdr:row>2202</xdr:row>
      <xdr:rowOff>95250</xdr:rowOff>
    </xdr:from>
    <xdr:to>
      <xdr:col>5</xdr:col>
      <xdr:colOff>685800</xdr:colOff>
      <xdr:row>2202</xdr:row>
      <xdr:rowOff>104775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4619625" y="480869625"/>
          <a:ext cx="2800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2203</xdr:row>
      <xdr:rowOff>0</xdr:rowOff>
    </xdr:from>
    <xdr:to>
      <xdr:col>1</xdr:col>
      <xdr:colOff>2457450</xdr:colOff>
      <xdr:row>2203</xdr:row>
      <xdr:rowOff>0</xdr:rowOff>
    </xdr:to>
    <xdr:sp macro="" textlink="">
      <xdr:nvSpPr>
        <xdr:cNvPr id="114" name="Line 1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209550" y="4809363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2194</xdr:row>
      <xdr:rowOff>123825</xdr:rowOff>
    </xdr:from>
    <xdr:to>
      <xdr:col>1</xdr:col>
      <xdr:colOff>2333625</xdr:colOff>
      <xdr:row>2194</xdr:row>
      <xdr:rowOff>123825</xdr:rowOff>
    </xdr:to>
    <xdr:sp macro="" textlink="">
      <xdr:nvSpPr>
        <xdr:cNvPr id="115" name="Line 1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95250" y="479602800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323850</xdr:colOff>
      <xdr:row>2194</xdr:row>
      <xdr:rowOff>123825</xdr:rowOff>
    </xdr:from>
    <xdr:to>
      <xdr:col>5</xdr:col>
      <xdr:colOff>904875</xdr:colOff>
      <xdr:row>2194</xdr:row>
      <xdr:rowOff>123825</xdr:rowOff>
    </xdr:to>
    <xdr:sp macro="" textlink="">
      <xdr:nvSpPr>
        <xdr:cNvPr id="116" name="Line 1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4772025" y="479602800"/>
          <a:ext cx="2867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19049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28" name="Text Box 3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0" name="Text Box 6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2" name="Text Box 3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4" name="Text Box 6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8" name="Text Box 6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0" name="Text Box 3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2" name="Text Box 6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4" name="Text Box 3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6" name="Text Box 6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8" name="Text Box 3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0" name="Text Box 6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4" name="Text Box 6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6" name="Text Box 3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58" name="Text Box 6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0" name="Text Box 3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2" name="Text Box 6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4" name="Text Box 3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6" name="Text Box 6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8" name="Text Box 3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70" name="Text Box 6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72" name="Text Box 3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60325</xdr:rowOff>
    </xdr:to>
    <xdr:sp macro="" textlink="">
      <xdr:nvSpPr>
        <xdr:cNvPr id="174" name="Text Box 6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76" name="Text Box 3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78" name="Text Box 6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0" name="Text Box 3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2" name="Text Box 6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4" name="Text Box 3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6" name="Text Box 6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8" name="Text Box 3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2187</xdr:row>
      <xdr:rowOff>0</xdr:rowOff>
    </xdr:from>
    <xdr:to>
      <xdr:col>1</xdr:col>
      <xdr:colOff>2438400</xdr:colOff>
      <xdr:row>2190</xdr:row>
      <xdr:rowOff>9525</xdr:rowOff>
    </xdr:to>
    <xdr:sp macro="" textlink="">
      <xdr:nvSpPr>
        <xdr:cNvPr id="190" name="Text Box 6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990850" y="4783359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2187</xdr:row>
      <xdr:rowOff>0</xdr:rowOff>
    </xdr:from>
    <xdr:to>
      <xdr:col>1</xdr:col>
      <xdr:colOff>1409700</xdr:colOff>
      <xdr:row>2188</xdr:row>
      <xdr:rowOff>85724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857375" y="478335975"/>
          <a:ext cx="1047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23EAC4A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ELVIRA\2021\RECLAMACIONES\ZONA%20IV\PERAVIA\Copia%20de%20ACT.%20No.1-CONTRATO-%20096%20-%20IMPRIMI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1F7D26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/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. PRES. BASE "/>
      <sheetName val="PRES. BASE"/>
      <sheetName val="ADC. contrato 096"/>
      <sheetName val="analisis"/>
      <sheetName val="096-2019"/>
    </sheetNames>
    <sheetDataSet>
      <sheetData sheetId="0"/>
      <sheetData sheetId="1">
        <row r="147">
          <cell r="E147">
            <v>26.69</v>
          </cell>
        </row>
        <row r="153">
          <cell r="E153">
            <v>36.22</v>
          </cell>
        </row>
        <row r="915">
          <cell r="F915">
            <v>296809287.82000005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125" transitionEvaluation="1" transitionEntry="1"/>
  <dimension ref="A2:AD2469"/>
  <sheetViews>
    <sheetView showGridLines="0" showZeros="0" tabSelected="1" view="pageBreakPreview" topLeftCell="A2125" zoomScale="85" zoomScaleNormal="100" zoomScaleSheetLayoutView="120" workbookViewId="0">
      <selection activeCell="H2138" sqref="H2138"/>
    </sheetView>
  </sheetViews>
  <sheetFormatPr baseColWidth="10" defaultColWidth="8" defaultRowHeight="13.2" x14ac:dyDescent="0.25"/>
  <cols>
    <col min="1" max="1" width="8.33203125" style="28" customWidth="1"/>
    <col min="2" max="2" width="58.44140625" style="132" customWidth="1"/>
    <col min="3" max="3" width="12.6640625" style="28" customWidth="1"/>
    <col min="4" max="4" width="8" style="28" customWidth="1"/>
    <col min="5" max="5" width="13.5546875" style="28" customWidth="1"/>
    <col min="6" max="7" width="16.88671875" style="28" customWidth="1"/>
    <col min="8" max="8" width="33.109375" style="26" customWidth="1"/>
    <col min="9" max="9" width="15" style="27" customWidth="1"/>
    <col min="10" max="10" width="16.109375" style="27" customWidth="1"/>
    <col min="11" max="11" width="12.109375" style="28" customWidth="1"/>
    <col min="12" max="243" width="8" style="28"/>
    <col min="244" max="244" width="9.33203125" style="28" customWidth="1"/>
    <col min="245" max="245" width="51" style="28" customWidth="1"/>
    <col min="246" max="246" width="12.6640625" style="28" customWidth="1"/>
    <col min="247" max="247" width="8" style="28" customWidth="1"/>
    <col min="248" max="248" width="20.33203125" style="28" customWidth="1"/>
    <col min="249" max="249" width="17.88671875" style="28" customWidth="1"/>
    <col min="250" max="250" width="12.6640625" style="28" customWidth="1"/>
    <col min="251" max="251" width="17.88671875" style="28" customWidth="1"/>
    <col min="252" max="252" width="12.6640625" style="28" customWidth="1"/>
    <col min="253" max="253" width="17.88671875" style="28" customWidth="1"/>
    <col min="254" max="254" width="12.6640625" style="28" customWidth="1"/>
    <col min="255" max="255" width="17.88671875" style="28" customWidth="1"/>
    <col min="256" max="256" width="8.44140625" style="28" customWidth="1"/>
    <col min="257" max="257" width="18.44140625" style="28" bestFit="1" customWidth="1"/>
    <col min="258" max="258" width="14" style="28" customWidth="1"/>
    <col min="259" max="499" width="8" style="28"/>
    <col min="500" max="500" width="9.33203125" style="28" customWidth="1"/>
    <col min="501" max="501" width="51" style="28" customWidth="1"/>
    <col min="502" max="502" width="12.6640625" style="28" customWidth="1"/>
    <col min="503" max="503" width="8" style="28" customWidth="1"/>
    <col min="504" max="504" width="20.33203125" style="28" customWidth="1"/>
    <col min="505" max="505" width="17.88671875" style="28" customWidth="1"/>
    <col min="506" max="506" width="12.6640625" style="28" customWidth="1"/>
    <col min="507" max="507" width="17.88671875" style="28" customWidth="1"/>
    <col min="508" max="508" width="12.6640625" style="28" customWidth="1"/>
    <col min="509" max="509" width="17.88671875" style="28" customWidth="1"/>
    <col min="510" max="510" width="12.6640625" style="28" customWidth="1"/>
    <col min="511" max="511" width="17.88671875" style="28" customWidth="1"/>
    <col min="512" max="512" width="8.44140625" style="28" customWidth="1"/>
    <col min="513" max="513" width="18.44140625" style="28" bestFit="1" customWidth="1"/>
    <col min="514" max="514" width="14" style="28" customWidth="1"/>
    <col min="515" max="755" width="8" style="28"/>
    <col min="756" max="756" width="9.33203125" style="28" customWidth="1"/>
    <col min="757" max="757" width="51" style="28" customWidth="1"/>
    <col min="758" max="758" width="12.6640625" style="28" customWidth="1"/>
    <col min="759" max="759" width="8" style="28" customWidth="1"/>
    <col min="760" max="760" width="20.33203125" style="28" customWidth="1"/>
    <col min="761" max="761" width="17.88671875" style="28" customWidth="1"/>
    <col min="762" max="762" width="12.6640625" style="28" customWidth="1"/>
    <col min="763" max="763" width="17.88671875" style="28" customWidth="1"/>
    <col min="764" max="764" width="12.6640625" style="28" customWidth="1"/>
    <col min="765" max="765" width="17.88671875" style="28" customWidth="1"/>
    <col min="766" max="766" width="12.6640625" style="28" customWidth="1"/>
    <col min="767" max="767" width="17.88671875" style="28" customWidth="1"/>
    <col min="768" max="768" width="8.44140625" style="28" customWidth="1"/>
    <col min="769" max="769" width="18.44140625" style="28" bestFit="1" customWidth="1"/>
    <col min="770" max="770" width="14" style="28" customWidth="1"/>
    <col min="771" max="1011" width="8" style="28"/>
    <col min="1012" max="1012" width="9.33203125" style="28" customWidth="1"/>
    <col min="1013" max="1013" width="51" style="28" customWidth="1"/>
    <col min="1014" max="1014" width="12.6640625" style="28" customWidth="1"/>
    <col min="1015" max="1015" width="8" style="28" customWidth="1"/>
    <col min="1016" max="1016" width="20.33203125" style="28" customWidth="1"/>
    <col min="1017" max="1017" width="17.88671875" style="28" customWidth="1"/>
    <col min="1018" max="1018" width="12.6640625" style="28" customWidth="1"/>
    <col min="1019" max="1019" width="17.88671875" style="28" customWidth="1"/>
    <col min="1020" max="1020" width="12.6640625" style="28" customWidth="1"/>
    <col min="1021" max="1021" width="17.88671875" style="28" customWidth="1"/>
    <col min="1022" max="1022" width="12.6640625" style="28" customWidth="1"/>
    <col min="1023" max="1023" width="17.88671875" style="28" customWidth="1"/>
    <col min="1024" max="1024" width="8.44140625" style="28" customWidth="1"/>
    <col min="1025" max="1025" width="18.44140625" style="28" bestFit="1" customWidth="1"/>
    <col min="1026" max="1026" width="14" style="28" customWidth="1"/>
    <col min="1027" max="1267" width="8" style="28"/>
    <col min="1268" max="1268" width="9.33203125" style="28" customWidth="1"/>
    <col min="1269" max="1269" width="51" style="28" customWidth="1"/>
    <col min="1270" max="1270" width="12.6640625" style="28" customWidth="1"/>
    <col min="1271" max="1271" width="8" style="28" customWidth="1"/>
    <col min="1272" max="1272" width="20.33203125" style="28" customWidth="1"/>
    <col min="1273" max="1273" width="17.88671875" style="28" customWidth="1"/>
    <col min="1274" max="1274" width="12.6640625" style="28" customWidth="1"/>
    <col min="1275" max="1275" width="17.88671875" style="28" customWidth="1"/>
    <col min="1276" max="1276" width="12.6640625" style="28" customWidth="1"/>
    <col min="1277" max="1277" width="17.88671875" style="28" customWidth="1"/>
    <col min="1278" max="1278" width="12.6640625" style="28" customWidth="1"/>
    <col min="1279" max="1279" width="17.88671875" style="28" customWidth="1"/>
    <col min="1280" max="1280" width="8.44140625" style="28" customWidth="1"/>
    <col min="1281" max="1281" width="18.44140625" style="28" bestFit="1" customWidth="1"/>
    <col min="1282" max="1282" width="14" style="28" customWidth="1"/>
    <col min="1283" max="1523" width="8" style="28"/>
    <col min="1524" max="1524" width="9.33203125" style="28" customWidth="1"/>
    <col min="1525" max="1525" width="51" style="28" customWidth="1"/>
    <col min="1526" max="1526" width="12.6640625" style="28" customWidth="1"/>
    <col min="1527" max="1527" width="8" style="28" customWidth="1"/>
    <col min="1528" max="1528" width="20.33203125" style="28" customWidth="1"/>
    <col min="1529" max="1529" width="17.88671875" style="28" customWidth="1"/>
    <col min="1530" max="1530" width="12.6640625" style="28" customWidth="1"/>
    <col min="1531" max="1531" width="17.88671875" style="28" customWidth="1"/>
    <col min="1532" max="1532" width="12.6640625" style="28" customWidth="1"/>
    <col min="1533" max="1533" width="17.88671875" style="28" customWidth="1"/>
    <col min="1534" max="1534" width="12.6640625" style="28" customWidth="1"/>
    <col min="1535" max="1535" width="17.88671875" style="28" customWidth="1"/>
    <col min="1536" max="1536" width="8.44140625" style="28" customWidth="1"/>
    <col min="1537" max="1537" width="18.44140625" style="28" bestFit="1" customWidth="1"/>
    <col min="1538" max="1538" width="14" style="28" customWidth="1"/>
    <col min="1539" max="1779" width="8" style="28"/>
    <col min="1780" max="1780" width="9.33203125" style="28" customWidth="1"/>
    <col min="1781" max="1781" width="51" style="28" customWidth="1"/>
    <col min="1782" max="1782" width="12.6640625" style="28" customWidth="1"/>
    <col min="1783" max="1783" width="8" style="28" customWidth="1"/>
    <col min="1784" max="1784" width="20.33203125" style="28" customWidth="1"/>
    <col min="1785" max="1785" width="17.88671875" style="28" customWidth="1"/>
    <col min="1786" max="1786" width="12.6640625" style="28" customWidth="1"/>
    <col min="1787" max="1787" width="17.88671875" style="28" customWidth="1"/>
    <col min="1788" max="1788" width="12.6640625" style="28" customWidth="1"/>
    <col min="1789" max="1789" width="17.88671875" style="28" customWidth="1"/>
    <col min="1790" max="1790" width="12.6640625" style="28" customWidth="1"/>
    <col min="1791" max="1791" width="17.88671875" style="28" customWidth="1"/>
    <col min="1792" max="1792" width="8.44140625" style="28" customWidth="1"/>
    <col min="1793" max="1793" width="18.44140625" style="28" bestFit="1" customWidth="1"/>
    <col min="1794" max="1794" width="14" style="28" customWidth="1"/>
    <col min="1795" max="2035" width="8" style="28"/>
    <col min="2036" max="2036" width="9.33203125" style="28" customWidth="1"/>
    <col min="2037" max="2037" width="51" style="28" customWidth="1"/>
    <col min="2038" max="2038" width="12.6640625" style="28" customWidth="1"/>
    <col min="2039" max="2039" width="8" style="28" customWidth="1"/>
    <col min="2040" max="2040" width="20.33203125" style="28" customWidth="1"/>
    <col min="2041" max="2041" width="17.88671875" style="28" customWidth="1"/>
    <col min="2042" max="2042" width="12.6640625" style="28" customWidth="1"/>
    <col min="2043" max="2043" width="17.88671875" style="28" customWidth="1"/>
    <col min="2044" max="2044" width="12.6640625" style="28" customWidth="1"/>
    <col min="2045" max="2045" width="17.88671875" style="28" customWidth="1"/>
    <col min="2046" max="2046" width="12.6640625" style="28" customWidth="1"/>
    <col min="2047" max="2047" width="17.88671875" style="28" customWidth="1"/>
    <col min="2048" max="2048" width="8.44140625" style="28" customWidth="1"/>
    <col min="2049" max="2049" width="18.44140625" style="28" bestFit="1" customWidth="1"/>
    <col min="2050" max="2050" width="14" style="28" customWidth="1"/>
    <col min="2051" max="2291" width="8" style="28"/>
    <col min="2292" max="2292" width="9.33203125" style="28" customWidth="1"/>
    <col min="2293" max="2293" width="51" style="28" customWidth="1"/>
    <col min="2294" max="2294" width="12.6640625" style="28" customWidth="1"/>
    <col min="2295" max="2295" width="8" style="28" customWidth="1"/>
    <col min="2296" max="2296" width="20.33203125" style="28" customWidth="1"/>
    <col min="2297" max="2297" width="17.88671875" style="28" customWidth="1"/>
    <col min="2298" max="2298" width="12.6640625" style="28" customWidth="1"/>
    <col min="2299" max="2299" width="17.88671875" style="28" customWidth="1"/>
    <col min="2300" max="2300" width="12.6640625" style="28" customWidth="1"/>
    <col min="2301" max="2301" width="17.88671875" style="28" customWidth="1"/>
    <col min="2302" max="2302" width="12.6640625" style="28" customWidth="1"/>
    <col min="2303" max="2303" width="17.88671875" style="28" customWidth="1"/>
    <col min="2304" max="2304" width="8.44140625" style="28" customWidth="1"/>
    <col min="2305" max="2305" width="18.44140625" style="28" bestFit="1" customWidth="1"/>
    <col min="2306" max="2306" width="14" style="28" customWidth="1"/>
    <col min="2307" max="2547" width="8" style="28"/>
    <col min="2548" max="2548" width="9.33203125" style="28" customWidth="1"/>
    <col min="2549" max="2549" width="51" style="28" customWidth="1"/>
    <col min="2550" max="2550" width="12.6640625" style="28" customWidth="1"/>
    <col min="2551" max="2551" width="8" style="28" customWidth="1"/>
    <col min="2552" max="2552" width="20.33203125" style="28" customWidth="1"/>
    <col min="2553" max="2553" width="17.88671875" style="28" customWidth="1"/>
    <col min="2554" max="2554" width="12.6640625" style="28" customWidth="1"/>
    <col min="2555" max="2555" width="17.88671875" style="28" customWidth="1"/>
    <col min="2556" max="2556" width="12.6640625" style="28" customWidth="1"/>
    <col min="2557" max="2557" width="17.88671875" style="28" customWidth="1"/>
    <col min="2558" max="2558" width="12.6640625" style="28" customWidth="1"/>
    <col min="2559" max="2559" width="17.88671875" style="28" customWidth="1"/>
    <col min="2560" max="2560" width="8.44140625" style="28" customWidth="1"/>
    <col min="2561" max="2561" width="18.44140625" style="28" bestFit="1" customWidth="1"/>
    <col min="2562" max="2562" width="14" style="28" customWidth="1"/>
    <col min="2563" max="2803" width="8" style="28"/>
    <col min="2804" max="2804" width="9.33203125" style="28" customWidth="1"/>
    <col min="2805" max="2805" width="51" style="28" customWidth="1"/>
    <col min="2806" max="2806" width="12.6640625" style="28" customWidth="1"/>
    <col min="2807" max="2807" width="8" style="28" customWidth="1"/>
    <col min="2808" max="2808" width="20.33203125" style="28" customWidth="1"/>
    <col min="2809" max="2809" width="17.88671875" style="28" customWidth="1"/>
    <col min="2810" max="2810" width="12.6640625" style="28" customWidth="1"/>
    <col min="2811" max="2811" width="17.88671875" style="28" customWidth="1"/>
    <col min="2812" max="2812" width="12.6640625" style="28" customWidth="1"/>
    <col min="2813" max="2813" width="17.88671875" style="28" customWidth="1"/>
    <col min="2814" max="2814" width="12.6640625" style="28" customWidth="1"/>
    <col min="2815" max="2815" width="17.88671875" style="28" customWidth="1"/>
    <col min="2816" max="2816" width="8.44140625" style="28" customWidth="1"/>
    <col min="2817" max="2817" width="18.44140625" style="28" bestFit="1" customWidth="1"/>
    <col min="2818" max="2818" width="14" style="28" customWidth="1"/>
    <col min="2819" max="3059" width="8" style="28"/>
    <col min="3060" max="3060" width="9.33203125" style="28" customWidth="1"/>
    <col min="3061" max="3061" width="51" style="28" customWidth="1"/>
    <col min="3062" max="3062" width="12.6640625" style="28" customWidth="1"/>
    <col min="3063" max="3063" width="8" style="28" customWidth="1"/>
    <col min="3064" max="3064" width="20.33203125" style="28" customWidth="1"/>
    <col min="3065" max="3065" width="17.88671875" style="28" customWidth="1"/>
    <col min="3066" max="3066" width="12.6640625" style="28" customWidth="1"/>
    <col min="3067" max="3067" width="17.88671875" style="28" customWidth="1"/>
    <col min="3068" max="3068" width="12.6640625" style="28" customWidth="1"/>
    <col min="3069" max="3069" width="17.88671875" style="28" customWidth="1"/>
    <col min="3070" max="3070" width="12.6640625" style="28" customWidth="1"/>
    <col min="3071" max="3071" width="17.88671875" style="28" customWidth="1"/>
    <col min="3072" max="3072" width="8.44140625" style="28" customWidth="1"/>
    <col min="3073" max="3073" width="18.44140625" style="28" bestFit="1" customWidth="1"/>
    <col min="3074" max="3074" width="14" style="28" customWidth="1"/>
    <col min="3075" max="3315" width="8" style="28"/>
    <col min="3316" max="3316" width="9.33203125" style="28" customWidth="1"/>
    <col min="3317" max="3317" width="51" style="28" customWidth="1"/>
    <col min="3318" max="3318" width="12.6640625" style="28" customWidth="1"/>
    <col min="3319" max="3319" width="8" style="28" customWidth="1"/>
    <col min="3320" max="3320" width="20.33203125" style="28" customWidth="1"/>
    <col min="3321" max="3321" width="17.88671875" style="28" customWidth="1"/>
    <col min="3322" max="3322" width="12.6640625" style="28" customWidth="1"/>
    <col min="3323" max="3323" width="17.88671875" style="28" customWidth="1"/>
    <col min="3324" max="3324" width="12.6640625" style="28" customWidth="1"/>
    <col min="3325" max="3325" width="17.88671875" style="28" customWidth="1"/>
    <col min="3326" max="3326" width="12.6640625" style="28" customWidth="1"/>
    <col min="3327" max="3327" width="17.88671875" style="28" customWidth="1"/>
    <col min="3328" max="3328" width="8.44140625" style="28" customWidth="1"/>
    <col min="3329" max="3329" width="18.44140625" style="28" bestFit="1" customWidth="1"/>
    <col min="3330" max="3330" width="14" style="28" customWidth="1"/>
    <col min="3331" max="3571" width="8" style="28"/>
    <col min="3572" max="3572" width="9.33203125" style="28" customWidth="1"/>
    <col min="3573" max="3573" width="51" style="28" customWidth="1"/>
    <col min="3574" max="3574" width="12.6640625" style="28" customWidth="1"/>
    <col min="3575" max="3575" width="8" style="28" customWidth="1"/>
    <col min="3576" max="3576" width="20.33203125" style="28" customWidth="1"/>
    <col min="3577" max="3577" width="17.88671875" style="28" customWidth="1"/>
    <col min="3578" max="3578" width="12.6640625" style="28" customWidth="1"/>
    <col min="3579" max="3579" width="17.88671875" style="28" customWidth="1"/>
    <col min="3580" max="3580" width="12.6640625" style="28" customWidth="1"/>
    <col min="3581" max="3581" width="17.88671875" style="28" customWidth="1"/>
    <col min="3582" max="3582" width="12.6640625" style="28" customWidth="1"/>
    <col min="3583" max="3583" width="17.88671875" style="28" customWidth="1"/>
    <col min="3584" max="3584" width="8.44140625" style="28" customWidth="1"/>
    <col min="3585" max="3585" width="18.44140625" style="28" bestFit="1" customWidth="1"/>
    <col min="3586" max="3586" width="14" style="28" customWidth="1"/>
    <col min="3587" max="3827" width="8" style="28"/>
    <col min="3828" max="3828" width="9.33203125" style="28" customWidth="1"/>
    <col min="3829" max="3829" width="51" style="28" customWidth="1"/>
    <col min="3830" max="3830" width="12.6640625" style="28" customWidth="1"/>
    <col min="3831" max="3831" width="8" style="28" customWidth="1"/>
    <col min="3832" max="3832" width="20.33203125" style="28" customWidth="1"/>
    <col min="3833" max="3833" width="17.88671875" style="28" customWidth="1"/>
    <col min="3834" max="3834" width="12.6640625" style="28" customWidth="1"/>
    <col min="3835" max="3835" width="17.88671875" style="28" customWidth="1"/>
    <col min="3836" max="3836" width="12.6640625" style="28" customWidth="1"/>
    <col min="3837" max="3837" width="17.88671875" style="28" customWidth="1"/>
    <col min="3838" max="3838" width="12.6640625" style="28" customWidth="1"/>
    <col min="3839" max="3839" width="17.88671875" style="28" customWidth="1"/>
    <col min="3840" max="3840" width="8.44140625" style="28" customWidth="1"/>
    <col min="3841" max="3841" width="18.44140625" style="28" bestFit="1" customWidth="1"/>
    <col min="3842" max="3842" width="14" style="28" customWidth="1"/>
    <col min="3843" max="4083" width="8" style="28"/>
    <col min="4084" max="4084" width="9.33203125" style="28" customWidth="1"/>
    <col min="4085" max="4085" width="51" style="28" customWidth="1"/>
    <col min="4086" max="4086" width="12.6640625" style="28" customWidth="1"/>
    <col min="4087" max="4087" width="8" style="28" customWidth="1"/>
    <col min="4088" max="4088" width="20.33203125" style="28" customWidth="1"/>
    <col min="4089" max="4089" width="17.88671875" style="28" customWidth="1"/>
    <col min="4090" max="4090" width="12.6640625" style="28" customWidth="1"/>
    <col min="4091" max="4091" width="17.88671875" style="28" customWidth="1"/>
    <col min="4092" max="4092" width="12.6640625" style="28" customWidth="1"/>
    <col min="4093" max="4093" width="17.88671875" style="28" customWidth="1"/>
    <col min="4094" max="4094" width="12.6640625" style="28" customWidth="1"/>
    <col min="4095" max="4095" width="17.88671875" style="28" customWidth="1"/>
    <col min="4096" max="4096" width="8.44140625" style="28" customWidth="1"/>
    <col min="4097" max="4097" width="18.44140625" style="28" bestFit="1" customWidth="1"/>
    <col min="4098" max="4098" width="14" style="28" customWidth="1"/>
    <col min="4099" max="4339" width="8" style="28"/>
    <col min="4340" max="4340" width="9.33203125" style="28" customWidth="1"/>
    <col min="4341" max="4341" width="51" style="28" customWidth="1"/>
    <col min="4342" max="4342" width="12.6640625" style="28" customWidth="1"/>
    <col min="4343" max="4343" width="8" style="28" customWidth="1"/>
    <col min="4344" max="4344" width="20.33203125" style="28" customWidth="1"/>
    <col min="4345" max="4345" width="17.88671875" style="28" customWidth="1"/>
    <col min="4346" max="4346" width="12.6640625" style="28" customWidth="1"/>
    <col min="4347" max="4347" width="17.88671875" style="28" customWidth="1"/>
    <col min="4348" max="4348" width="12.6640625" style="28" customWidth="1"/>
    <col min="4349" max="4349" width="17.88671875" style="28" customWidth="1"/>
    <col min="4350" max="4350" width="12.6640625" style="28" customWidth="1"/>
    <col min="4351" max="4351" width="17.88671875" style="28" customWidth="1"/>
    <col min="4352" max="4352" width="8.44140625" style="28" customWidth="1"/>
    <col min="4353" max="4353" width="18.44140625" style="28" bestFit="1" customWidth="1"/>
    <col min="4354" max="4354" width="14" style="28" customWidth="1"/>
    <col min="4355" max="4595" width="8" style="28"/>
    <col min="4596" max="4596" width="9.33203125" style="28" customWidth="1"/>
    <col min="4597" max="4597" width="51" style="28" customWidth="1"/>
    <col min="4598" max="4598" width="12.6640625" style="28" customWidth="1"/>
    <col min="4599" max="4599" width="8" style="28" customWidth="1"/>
    <col min="4600" max="4600" width="20.33203125" style="28" customWidth="1"/>
    <col min="4601" max="4601" width="17.88671875" style="28" customWidth="1"/>
    <col min="4602" max="4602" width="12.6640625" style="28" customWidth="1"/>
    <col min="4603" max="4603" width="17.88671875" style="28" customWidth="1"/>
    <col min="4604" max="4604" width="12.6640625" style="28" customWidth="1"/>
    <col min="4605" max="4605" width="17.88671875" style="28" customWidth="1"/>
    <col min="4606" max="4606" width="12.6640625" style="28" customWidth="1"/>
    <col min="4607" max="4607" width="17.88671875" style="28" customWidth="1"/>
    <col min="4608" max="4608" width="8.44140625" style="28" customWidth="1"/>
    <col min="4609" max="4609" width="18.44140625" style="28" bestFit="1" customWidth="1"/>
    <col min="4610" max="4610" width="14" style="28" customWidth="1"/>
    <col min="4611" max="4851" width="8" style="28"/>
    <col min="4852" max="4852" width="9.33203125" style="28" customWidth="1"/>
    <col min="4853" max="4853" width="51" style="28" customWidth="1"/>
    <col min="4854" max="4854" width="12.6640625" style="28" customWidth="1"/>
    <col min="4855" max="4855" width="8" style="28" customWidth="1"/>
    <col min="4856" max="4856" width="20.33203125" style="28" customWidth="1"/>
    <col min="4857" max="4857" width="17.88671875" style="28" customWidth="1"/>
    <col min="4858" max="4858" width="12.6640625" style="28" customWidth="1"/>
    <col min="4859" max="4859" width="17.88671875" style="28" customWidth="1"/>
    <col min="4860" max="4860" width="12.6640625" style="28" customWidth="1"/>
    <col min="4861" max="4861" width="17.88671875" style="28" customWidth="1"/>
    <col min="4862" max="4862" width="12.6640625" style="28" customWidth="1"/>
    <col min="4863" max="4863" width="17.88671875" style="28" customWidth="1"/>
    <col min="4864" max="4864" width="8.44140625" style="28" customWidth="1"/>
    <col min="4865" max="4865" width="18.44140625" style="28" bestFit="1" customWidth="1"/>
    <col min="4866" max="4866" width="14" style="28" customWidth="1"/>
    <col min="4867" max="5107" width="8" style="28"/>
    <col min="5108" max="5108" width="9.33203125" style="28" customWidth="1"/>
    <col min="5109" max="5109" width="51" style="28" customWidth="1"/>
    <col min="5110" max="5110" width="12.6640625" style="28" customWidth="1"/>
    <col min="5111" max="5111" width="8" style="28" customWidth="1"/>
    <col min="5112" max="5112" width="20.33203125" style="28" customWidth="1"/>
    <col min="5113" max="5113" width="17.88671875" style="28" customWidth="1"/>
    <col min="5114" max="5114" width="12.6640625" style="28" customWidth="1"/>
    <col min="5115" max="5115" width="17.88671875" style="28" customWidth="1"/>
    <col min="5116" max="5116" width="12.6640625" style="28" customWidth="1"/>
    <col min="5117" max="5117" width="17.88671875" style="28" customWidth="1"/>
    <col min="5118" max="5118" width="12.6640625" style="28" customWidth="1"/>
    <col min="5119" max="5119" width="17.88671875" style="28" customWidth="1"/>
    <col min="5120" max="5120" width="8.44140625" style="28" customWidth="1"/>
    <col min="5121" max="5121" width="18.44140625" style="28" bestFit="1" customWidth="1"/>
    <col min="5122" max="5122" width="14" style="28" customWidth="1"/>
    <col min="5123" max="5363" width="8" style="28"/>
    <col min="5364" max="5364" width="9.33203125" style="28" customWidth="1"/>
    <col min="5365" max="5365" width="51" style="28" customWidth="1"/>
    <col min="5366" max="5366" width="12.6640625" style="28" customWidth="1"/>
    <col min="5367" max="5367" width="8" style="28" customWidth="1"/>
    <col min="5368" max="5368" width="20.33203125" style="28" customWidth="1"/>
    <col min="5369" max="5369" width="17.88671875" style="28" customWidth="1"/>
    <col min="5370" max="5370" width="12.6640625" style="28" customWidth="1"/>
    <col min="5371" max="5371" width="17.88671875" style="28" customWidth="1"/>
    <col min="5372" max="5372" width="12.6640625" style="28" customWidth="1"/>
    <col min="5373" max="5373" width="17.88671875" style="28" customWidth="1"/>
    <col min="5374" max="5374" width="12.6640625" style="28" customWidth="1"/>
    <col min="5375" max="5375" width="17.88671875" style="28" customWidth="1"/>
    <col min="5376" max="5376" width="8.44140625" style="28" customWidth="1"/>
    <col min="5377" max="5377" width="18.44140625" style="28" bestFit="1" customWidth="1"/>
    <col min="5378" max="5378" width="14" style="28" customWidth="1"/>
    <col min="5379" max="5619" width="8" style="28"/>
    <col min="5620" max="5620" width="9.33203125" style="28" customWidth="1"/>
    <col min="5621" max="5621" width="51" style="28" customWidth="1"/>
    <col min="5622" max="5622" width="12.6640625" style="28" customWidth="1"/>
    <col min="5623" max="5623" width="8" style="28" customWidth="1"/>
    <col min="5624" max="5624" width="20.33203125" style="28" customWidth="1"/>
    <col min="5625" max="5625" width="17.88671875" style="28" customWidth="1"/>
    <col min="5626" max="5626" width="12.6640625" style="28" customWidth="1"/>
    <col min="5627" max="5627" width="17.88671875" style="28" customWidth="1"/>
    <col min="5628" max="5628" width="12.6640625" style="28" customWidth="1"/>
    <col min="5629" max="5629" width="17.88671875" style="28" customWidth="1"/>
    <col min="5630" max="5630" width="12.6640625" style="28" customWidth="1"/>
    <col min="5631" max="5631" width="17.88671875" style="28" customWidth="1"/>
    <col min="5632" max="5632" width="8.44140625" style="28" customWidth="1"/>
    <col min="5633" max="5633" width="18.44140625" style="28" bestFit="1" customWidth="1"/>
    <col min="5634" max="5634" width="14" style="28" customWidth="1"/>
    <col min="5635" max="5875" width="8" style="28"/>
    <col min="5876" max="5876" width="9.33203125" style="28" customWidth="1"/>
    <col min="5877" max="5877" width="51" style="28" customWidth="1"/>
    <col min="5878" max="5878" width="12.6640625" style="28" customWidth="1"/>
    <col min="5879" max="5879" width="8" style="28" customWidth="1"/>
    <col min="5880" max="5880" width="20.33203125" style="28" customWidth="1"/>
    <col min="5881" max="5881" width="17.88671875" style="28" customWidth="1"/>
    <col min="5882" max="5882" width="12.6640625" style="28" customWidth="1"/>
    <col min="5883" max="5883" width="17.88671875" style="28" customWidth="1"/>
    <col min="5884" max="5884" width="12.6640625" style="28" customWidth="1"/>
    <col min="5885" max="5885" width="17.88671875" style="28" customWidth="1"/>
    <col min="5886" max="5886" width="12.6640625" style="28" customWidth="1"/>
    <col min="5887" max="5887" width="17.88671875" style="28" customWidth="1"/>
    <col min="5888" max="5888" width="8.44140625" style="28" customWidth="1"/>
    <col min="5889" max="5889" width="18.44140625" style="28" bestFit="1" customWidth="1"/>
    <col min="5890" max="5890" width="14" style="28" customWidth="1"/>
    <col min="5891" max="6131" width="8" style="28"/>
    <col min="6132" max="6132" width="9.33203125" style="28" customWidth="1"/>
    <col min="6133" max="6133" width="51" style="28" customWidth="1"/>
    <col min="6134" max="6134" width="12.6640625" style="28" customWidth="1"/>
    <col min="6135" max="6135" width="8" style="28" customWidth="1"/>
    <col min="6136" max="6136" width="20.33203125" style="28" customWidth="1"/>
    <col min="6137" max="6137" width="17.88671875" style="28" customWidth="1"/>
    <col min="6138" max="6138" width="12.6640625" style="28" customWidth="1"/>
    <col min="6139" max="6139" width="17.88671875" style="28" customWidth="1"/>
    <col min="6140" max="6140" width="12.6640625" style="28" customWidth="1"/>
    <col min="6141" max="6141" width="17.88671875" style="28" customWidth="1"/>
    <col min="6142" max="6142" width="12.6640625" style="28" customWidth="1"/>
    <col min="6143" max="6143" width="17.88671875" style="28" customWidth="1"/>
    <col min="6144" max="6144" width="8.44140625" style="28" customWidth="1"/>
    <col min="6145" max="6145" width="18.44140625" style="28" bestFit="1" customWidth="1"/>
    <col min="6146" max="6146" width="14" style="28" customWidth="1"/>
    <col min="6147" max="6387" width="8" style="28"/>
    <col min="6388" max="6388" width="9.33203125" style="28" customWidth="1"/>
    <col min="6389" max="6389" width="51" style="28" customWidth="1"/>
    <col min="6390" max="6390" width="12.6640625" style="28" customWidth="1"/>
    <col min="6391" max="6391" width="8" style="28" customWidth="1"/>
    <col min="6392" max="6392" width="20.33203125" style="28" customWidth="1"/>
    <col min="6393" max="6393" width="17.88671875" style="28" customWidth="1"/>
    <col min="6394" max="6394" width="12.6640625" style="28" customWidth="1"/>
    <col min="6395" max="6395" width="17.88671875" style="28" customWidth="1"/>
    <col min="6396" max="6396" width="12.6640625" style="28" customWidth="1"/>
    <col min="6397" max="6397" width="17.88671875" style="28" customWidth="1"/>
    <col min="6398" max="6398" width="12.6640625" style="28" customWidth="1"/>
    <col min="6399" max="6399" width="17.88671875" style="28" customWidth="1"/>
    <col min="6400" max="6400" width="8.44140625" style="28" customWidth="1"/>
    <col min="6401" max="6401" width="18.44140625" style="28" bestFit="1" customWidth="1"/>
    <col min="6402" max="6402" width="14" style="28" customWidth="1"/>
    <col min="6403" max="6643" width="8" style="28"/>
    <col min="6644" max="6644" width="9.33203125" style="28" customWidth="1"/>
    <col min="6645" max="6645" width="51" style="28" customWidth="1"/>
    <col min="6646" max="6646" width="12.6640625" style="28" customWidth="1"/>
    <col min="6647" max="6647" width="8" style="28" customWidth="1"/>
    <col min="6648" max="6648" width="20.33203125" style="28" customWidth="1"/>
    <col min="6649" max="6649" width="17.88671875" style="28" customWidth="1"/>
    <col min="6650" max="6650" width="12.6640625" style="28" customWidth="1"/>
    <col min="6651" max="6651" width="17.88671875" style="28" customWidth="1"/>
    <col min="6652" max="6652" width="12.6640625" style="28" customWidth="1"/>
    <col min="6653" max="6653" width="17.88671875" style="28" customWidth="1"/>
    <col min="6654" max="6654" width="12.6640625" style="28" customWidth="1"/>
    <col min="6655" max="6655" width="17.88671875" style="28" customWidth="1"/>
    <col min="6656" max="6656" width="8.44140625" style="28" customWidth="1"/>
    <col min="6657" max="6657" width="18.44140625" style="28" bestFit="1" customWidth="1"/>
    <col min="6658" max="6658" width="14" style="28" customWidth="1"/>
    <col min="6659" max="6899" width="8" style="28"/>
    <col min="6900" max="6900" width="9.33203125" style="28" customWidth="1"/>
    <col min="6901" max="6901" width="51" style="28" customWidth="1"/>
    <col min="6902" max="6902" width="12.6640625" style="28" customWidth="1"/>
    <col min="6903" max="6903" width="8" style="28" customWidth="1"/>
    <col min="6904" max="6904" width="20.33203125" style="28" customWidth="1"/>
    <col min="6905" max="6905" width="17.88671875" style="28" customWidth="1"/>
    <col min="6906" max="6906" width="12.6640625" style="28" customWidth="1"/>
    <col min="6907" max="6907" width="17.88671875" style="28" customWidth="1"/>
    <col min="6908" max="6908" width="12.6640625" style="28" customWidth="1"/>
    <col min="6909" max="6909" width="17.88671875" style="28" customWidth="1"/>
    <col min="6910" max="6910" width="12.6640625" style="28" customWidth="1"/>
    <col min="6911" max="6911" width="17.88671875" style="28" customWidth="1"/>
    <col min="6912" max="6912" width="8.44140625" style="28" customWidth="1"/>
    <col min="6913" max="6913" width="18.44140625" style="28" bestFit="1" customWidth="1"/>
    <col min="6914" max="6914" width="14" style="28" customWidth="1"/>
    <col min="6915" max="7155" width="8" style="28"/>
    <col min="7156" max="7156" width="9.33203125" style="28" customWidth="1"/>
    <col min="7157" max="7157" width="51" style="28" customWidth="1"/>
    <col min="7158" max="7158" width="12.6640625" style="28" customWidth="1"/>
    <col min="7159" max="7159" width="8" style="28" customWidth="1"/>
    <col min="7160" max="7160" width="20.33203125" style="28" customWidth="1"/>
    <col min="7161" max="7161" width="17.88671875" style="28" customWidth="1"/>
    <col min="7162" max="7162" width="12.6640625" style="28" customWidth="1"/>
    <col min="7163" max="7163" width="17.88671875" style="28" customWidth="1"/>
    <col min="7164" max="7164" width="12.6640625" style="28" customWidth="1"/>
    <col min="7165" max="7165" width="17.88671875" style="28" customWidth="1"/>
    <col min="7166" max="7166" width="12.6640625" style="28" customWidth="1"/>
    <col min="7167" max="7167" width="17.88671875" style="28" customWidth="1"/>
    <col min="7168" max="7168" width="8.44140625" style="28" customWidth="1"/>
    <col min="7169" max="7169" width="18.44140625" style="28" bestFit="1" customWidth="1"/>
    <col min="7170" max="7170" width="14" style="28" customWidth="1"/>
    <col min="7171" max="7411" width="8" style="28"/>
    <col min="7412" max="7412" width="9.33203125" style="28" customWidth="1"/>
    <col min="7413" max="7413" width="51" style="28" customWidth="1"/>
    <col min="7414" max="7414" width="12.6640625" style="28" customWidth="1"/>
    <col min="7415" max="7415" width="8" style="28" customWidth="1"/>
    <col min="7416" max="7416" width="20.33203125" style="28" customWidth="1"/>
    <col min="7417" max="7417" width="17.88671875" style="28" customWidth="1"/>
    <col min="7418" max="7418" width="12.6640625" style="28" customWidth="1"/>
    <col min="7419" max="7419" width="17.88671875" style="28" customWidth="1"/>
    <col min="7420" max="7420" width="12.6640625" style="28" customWidth="1"/>
    <col min="7421" max="7421" width="17.88671875" style="28" customWidth="1"/>
    <col min="7422" max="7422" width="12.6640625" style="28" customWidth="1"/>
    <col min="7423" max="7423" width="17.88671875" style="28" customWidth="1"/>
    <col min="7424" max="7424" width="8.44140625" style="28" customWidth="1"/>
    <col min="7425" max="7425" width="18.44140625" style="28" bestFit="1" customWidth="1"/>
    <col min="7426" max="7426" width="14" style="28" customWidth="1"/>
    <col min="7427" max="7667" width="8" style="28"/>
    <col min="7668" max="7668" width="9.33203125" style="28" customWidth="1"/>
    <col min="7669" max="7669" width="51" style="28" customWidth="1"/>
    <col min="7670" max="7670" width="12.6640625" style="28" customWidth="1"/>
    <col min="7671" max="7671" width="8" style="28" customWidth="1"/>
    <col min="7672" max="7672" width="20.33203125" style="28" customWidth="1"/>
    <col min="7673" max="7673" width="17.88671875" style="28" customWidth="1"/>
    <col min="7674" max="7674" width="12.6640625" style="28" customWidth="1"/>
    <col min="7675" max="7675" width="17.88671875" style="28" customWidth="1"/>
    <col min="7676" max="7676" width="12.6640625" style="28" customWidth="1"/>
    <col min="7677" max="7677" width="17.88671875" style="28" customWidth="1"/>
    <col min="7678" max="7678" width="12.6640625" style="28" customWidth="1"/>
    <col min="7679" max="7679" width="17.88671875" style="28" customWidth="1"/>
    <col min="7680" max="7680" width="8.44140625" style="28" customWidth="1"/>
    <col min="7681" max="7681" width="18.44140625" style="28" bestFit="1" customWidth="1"/>
    <col min="7682" max="7682" width="14" style="28" customWidth="1"/>
    <col min="7683" max="7923" width="8" style="28"/>
    <col min="7924" max="7924" width="9.33203125" style="28" customWidth="1"/>
    <col min="7925" max="7925" width="51" style="28" customWidth="1"/>
    <col min="7926" max="7926" width="12.6640625" style="28" customWidth="1"/>
    <col min="7927" max="7927" width="8" style="28" customWidth="1"/>
    <col min="7928" max="7928" width="20.33203125" style="28" customWidth="1"/>
    <col min="7929" max="7929" width="17.88671875" style="28" customWidth="1"/>
    <col min="7930" max="7930" width="12.6640625" style="28" customWidth="1"/>
    <col min="7931" max="7931" width="17.88671875" style="28" customWidth="1"/>
    <col min="7932" max="7932" width="12.6640625" style="28" customWidth="1"/>
    <col min="7933" max="7933" width="17.88671875" style="28" customWidth="1"/>
    <col min="7934" max="7934" width="12.6640625" style="28" customWidth="1"/>
    <col min="7935" max="7935" width="17.88671875" style="28" customWidth="1"/>
    <col min="7936" max="7936" width="8.44140625" style="28" customWidth="1"/>
    <col min="7937" max="7937" width="18.44140625" style="28" bestFit="1" customWidth="1"/>
    <col min="7938" max="7938" width="14" style="28" customWidth="1"/>
    <col min="7939" max="8179" width="8" style="28"/>
    <col min="8180" max="8180" width="9.33203125" style="28" customWidth="1"/>
    <col min="8181" max="8181" width="51" style="28" customWidth="1"/>
    <col min="8182" max="8182" width="12.6640625" style="28" customWidth="1"/>
    <col min="8183" max="8183" width="8" style="28" customWidth="1"/>
    <col min="8184" max="8184" width="20.33203125" style="28" customWidth="1"/>
    <col min="8185" max="8185" width="17.88671875" style="28" customWidth="1"/>
    <col min="8186" max="8186" width="12.6640625" style="28" customWidth="1"/>
    <col min="8187" max="8187" width="17.88671875" style="28" customWidth="1"/>
    <col min="8188" max="8188" width="12.6640625" style="28" customWidth="1"/>
    <col min="8189" max="8189" width="17.88671875" style="28" customWidth="1"/>
    <col min="8190" max="8190" width="12.6640625" style="28" customWidth="1"/>
    <col min="8191" max="8191" width="17.88671875" style="28" customWidth="1"/>
    <col min="8192" max="8192" width="8.44140625" style="28" customWidth="1"/>
    <col min="8193" max="8193" width="18.44140625" style="28" bestFit="1" customWidth="1"/>
    <col min="8194" max="8194" width="14" style="28" customWidth="1"/>
    <col min="8195" max="8435" width="8" style="28"/>
    <col min="8436" max="8436" width="9.33203125" style="28" customWidth="1"/>
    <col min="8437" max="8437" width="51" style="28" customWidth="1"/>
    <col min="8438" max="8438" width="12.6640625" style="28" customWidth="1"/>
    <col min="8439" max="8439" width="8" style="28" customWidth="1"/>
    <col min="8440" max="8440" width="20.33203125" style="28" customWidth="1"/>
    <col min="8441" max="8441" width="17.88671875" style="28" customWidth="1"/>
    <col min="8442" max="8442" width="12.6640625" style="28" customWidth="1"/>
    <col min="8443" max="8443" width="17.88671875" style="28" customWidth="1"/>
    <col min="8444" max="8444" width="12.6640625" style="28" customWidth="1"/>
    <col min="8445" max="8445" width="17.88671875" style="28" customWidth="1"/>
    <col min="8446" max="8446" width="12.6640625" style="28" customWidth="1"/>
    <col min="8447" max="8447" width="17.88671875" style="28" customWidth="1"/>
    <col min="8448" max="8448" width="8.44140625" style="28" customWidth="1"/>
    <col min="8449" max="8449" width="18.44140625" style="28" bestFit="1" customWidth="1"/>
    <col min="8450" max="8450" width="14" style="28" customWidth="1"/>
    <col min="8451" max="8691" width="8" style="28"/>
    <col min="8692" max="8692" width="9.33203125" style="28" customWidth="1"/>
    <col min="8693" max="8693" width="51" style="28" customWidth="1"/>
    <col min="8694" max="8694" width="12.6640625" style="28" customWidth="1"/>
    <col min="8695" max="8695" width="8" style="28" customWidth="1"/>
    <col min="8696" max="8696" width="20.33203125" style="28" customWidth="1"/>
    <col min="8697" max="8697" width="17.88671875" style="28" customWidth="1"/>
    <col min="8698" max="8698" width="12.6640625" style="28" customWidth="1"/>
    <col min="8699" max="8699" width="17.88671875" style="28" customWidth="1"/>
    <col min="8700" max="8700" width="12.6640625" style="28" customWidth="1"/>
    <col min="8701" max="8701" width="17.88671875" style="28" customWidth="1"/>
    <col min="8702" max="8702" width="12.6640625" style="28" customWidth="1"/>
    <col min="8703" max="8703" width="17.88671875" style="28" customWidth="1"/>
    <col min="8704" max="8704" width="8.44140625" style="28" customWidth="1"/>
    <col min="8705" max="8705" width="18.44140625" style="28" bestFit="1" customWidth="1"/>
    <col min="8706" max="8706" width="14" style="28" customWidth="1"/>
    <col min="8707" max="8947" width="8" style="28"/>
    <col min="8948" max="8948" width="9.33203125" style="28" customWidth="1"/>
    <col min="8949" max="8949" width="51" style="28" customWidth="1"/>
    <col min="8950" max="8950" width="12.6640625" style="28" customWidth="1"/>
    <col min="8951" max="8951" width="8" style="28" customWidth="1"/>
    <col min="8952" max="8952" width="20.33203125" style="28" customWidth="1"/>
    <col min="8953" max="8953" width="17.88671875" style="28" customWidth="1"/>
    <col min="8954" max="8954" width="12.6640625" style="28" customWidth="1"/>
    <col min="8955" max="8955" width="17.88671875" style="28" customWidth="1"/>
    <col min="8956" max="8956" width="12.6640625" style="28" customWidth="1"/>
    <col min="8957" max="8957" width="17.88671875" style="28" customWidth="1"/>
    <col min="8958" max="8958" width="12.6640625" style="28" customWidth="1"/>
    <col min="8959" max="8959" width="17.88671875" style="28" customWidth="1"/>
    <col min="8960" max="8960" width="8.44140625" style="28" customWidth="1"/>
    <col min="8961" max="8961" width="18.44140625" style="28" bestFit="1" customWidth="1"/>
    <col min="8962" max="8962" width="14" style="28" customWidth="1"/>
    <col min="8963" max="9203" width="8" style="28"/>
    <col min="9204" max="9204" width="9.33203125" style="28" customWidth="1"/>
    <col min="9205" max="9205" width="51" style="28" customWidth="1"/>
    <col min="9206" max="9206" width="12.6640625" style="28" customWidth="1"/>
    <col min="9207" max="9207" width="8" style="28" customWidth="1"/>
    <col min="9208" max="9208" width="20.33203125" style="28" customWidth="1"/>
    <col min="9209" max="9209" width="17.88671875" style="28" customWidth="1"/>
    <col min="9210" max="9210" width="12.6640625" style="28" customWidth="1"/>
    <col min="9211" max="9211" width="17.88671875" style="28" customWidth="1"/>
    <col min="9212" max="9212" width="12.6640625" style="28" customWidth="1"/>
    <col min="9213" max="9213" width="17.88671875" style="28" customWidth="1"/>
    <col min="9214" max="9214" width="12.6640625" style="28" customWidth="1"/>
    <col min="9215" max="9215" width="17.88671875" style="28" customWidth="1"/>
    <col min="9216" max="9216" width="8.44140625" style="28" customWidth="1"/>
    <col min="9217" max="9217" width="18.44140625" style="28" bestFit="1" customWidth="1"/>
    <col min="9218" max="9218" width="14" style="28" customWidth="1"/>
    <col min="9219" max="9459" width="8" style="28"/>
    <col min="9460" max="9460" width="9.33203125" style="28" customWidth="1"/>
    <col min="9461" max="9461" width="51" style="28" customWidth="1"/>
    <col min="9462" max="9462" width="12.6640625" style="28" customWidth="1"/>
    <col min="9463" max="9463" width="8" style="28" customWidth="1"/>
    <col min="9464" max="9464" width="20.33203125" style="28" customWidth="1"/>
    <col min="9465" max="9465" width="17.88671875" style="28" customWidth="1"/>
    <col min="9466" max="9466" width="12.6640625" style="28" customWidth="1"/>
    <col min="9467" max="9467" width="17.88671875" style="28" customWidth="1"/>
    <col min="9468" max="9468" width="12.6640625" style="28" customWidth="1"/>
    <col min="9469" max="9469" width="17.88671875" style="28" customWidth="1"/>
    <col min="9470" max="9470" width="12.6640625" style="28" customWidth="1"/>
    <col min="9471" max="9471" width="17.88671875" style="28" customWidth="1"/>
    <col min="9472" max="9472" width="8.44140625" style="28" customWidth="1"/>
    <col min="9473" max="9473" width="18.44140625" style="28" bestFit="1" customWidth="1"/>
    <col min="9474" max="9474" width="14" style="28" customWidth="1"/>
    <col min="9475" max="9715" width="8" style="28"/>
    <col min="9716" max="9716" width="9.33203125" style="28" customWidth="1"/>
    <col min="9717" max="9717" width="51" style="28" customWidth="1"/>
    <col min="9718" max="9718" width="12.6640625" style="28" customWidth="1"/>
    <col min="9719" max="9719" width="8" style="28" customWidth="1"/>
    <col min="9720" max="9720" width="20.33203125" style="28" customWidth="1"/>
    <col min="9721" max="9721" width="17.88671875" style="28" customWidth="1"/>
    <col min="9722" max="9722" width="12.6640625" style="28" customWidth="1"/>
    <col min="9723" max="9723" width="17.88671875" style="28" customWidth="1"/>
    <col min="9724" max="9724" width="12.6640625" style="28" customWidth="1"/>
    <col min="9725" max="9725" width="17.88671875" style="28" customWidth="1"/>
    <col min="9726" max="9726" width="12.6640625" style="28" customWidth="1"/>
    <col min="9727" max="9727" width="17.88671875" style="28" customWidth="1"/>
    <col min="9728" max="9728" width="8.44140625" style="28" customWidth="1"/>
    <col min="9729" max="9729" width="18.44140625" style="28" bestFit="1" customWidth="1"/>
    <col min="9730" max="9730" width="14" style="28" customWidth="1"/>
    <col min="9731" max="9971" width="8" style="28"/>
    <col min="9972" max="9972" width="9.33203125" style="28" customWidth="1"/>
    <col min="9973" max="9973" width="51" style="28" customWidth="1"/>
    <col min="9974" max="9974" width="12.6640625" style="28" customWidth="1"/>
    <col min="9975" max="9975" width="8" style="28" customWidth="1"/>
    <col min="9976" max="9976" width="20.33203125" style="28" customWidth="1"/>
    <col min="9977" max="9977" width="17.88671875" style="28" customWidth="1"/>
    <col min="9978" max="9978" width="12.6640625" style="28" customWidth="1"/>
    <col min="9979" max="9979" width="17.88671875" style="28" customWidth="1"/>
    <col min="9980" max="9980" width="12.6640625" style="28" customWidth="1"/>
    <col min="9981" max="9981" width="17.88671875" style="28" customWidth="1"/>
    <col min="9982" max="9982" width="12.6640625" style="28" customWidth="1"/>
    <col min="9983" max="9983" width="17.88671875" style="28" customWidth="1"/>
    <col min="9984" max="9984" width="8.44140625" style="28" customWidth="1"/>
    <col min="9985" max="9985" width="18.44140625" style="28" bestFit="1" customWidth="1"/>
    <col min="9986" max="9986" width="14" style="28" customWidth="1"/>
    <col min="9987" max="10227" width="8" style="28"/>
    <col min="10228" max="10228" width="9.33203125" style="28" customWidth="1"/>
    <col min="10229" max="10229" width="51" style="28" customWidth="1"/>
    <col min="10230" max="10230" width="12.6640625" style="28" customWidth="1"/>
    <col min="10231" max="10231" width="8" style="28" customWidth="1"/>
    <col min="10232" max="10232" width="20.33203125" style="28" customWidth="1"/>
    <col min="10233" max="10233" width="17.88671875" style="28" customWidth="1"/>
    <col min="10234" max="10234" width="12.6640625" style="28" customWidth="1"/>
    <col min="10235" max="10235" width="17.88671875" style="28" customWidth="1"/>
    <col min="10236" max="10236" width="12.6640625" style="28" customWidth="1"/>
    <col min="10237" max="10237" width="17.88671875" style="28" customWidth="1"/>
    <col min="10238" max="10238" width="12.6640625" style="28" customWidth="1"/>
    <col min="10239" max="10239" width="17.88671875" style="28" customWidth="1"/>
    <col min="10240" max="10240" width="8.44140625" style="28" customWidth="1"/>
    <col min="10241" max="10241" width="18.44140625" style="28" bestFit="1" customWidth="1"/>
    <col min="10242" max="10242" width="14" style="28" customWidth="1"/>
    <col min="10243" max="10483" width="8" style="28"/>
    <col min="10484" max="10484" width="9.33203125" style="28" customWidth="1"/>
    <col min="10485" max="10485" width="51" style="28" customWidth="1"/>
    <col min="10486" max="10486" width="12.6640625" style="28" customWidth="1"/>
    <col min="10487" max="10487" width="8" style="28" customWidth="1"/>
    <col min="10488" max="10488" width="20.33203125" style="28" customWidth="1"/>
    <col min="10489" max="10489" width="17.88671875" style="28" customWidth="1"/>
    <col min="10490" max="10490" width="12.6640625" style="28" customWidth="1"/>
    <col min="10491" max="10491" width="17.88671875" style="28" customWidth="1"/>
    <col min="10492" max="10492" width="12.6640625" style="28" customWidth="1"/>
    <col min="10493" max="10493" width="17.88671875" style="28" customWidth="1"/>
    <col min="10494" max="10494" width="12.6640625" style="28" customWidth="1"/>
    <col min="10495" max="10495" width="17.88671875" style="28" customWidth="1"/>
    <col min="10496" max="10496" width="8.44140625" style="28" customWidth="1"/>
    <col min="10497" max="10497" width="18.44140625" style="28" bestFit="1" customWidth="1"/>
    <col min="10498" max="10498" width="14" style="28" customWidth="1"/>
    <col min="10499" max="10739" width="8" style="28"/>
    <col min="10740" max="10740" width="9.33203125" style="28" customWidth="1"/>
    <col min="10741" max="10741" width="51" style="28" customWidth="1"/>
    <col min="10742" max="10742" width="12.6640625" style="28" customWidth="1"/>
    <col min="10743" max="10743" width="8" style="28" customWidth="1"/>
    <col min="10744" max="10744" width="20.33203125" style="28" customWidth="1"/>
    <col min="10745" max="10745" width="17.88671875" style="28" customWidth="1"/>
    <col min="10746" max="10746" width="12.6640625" style="28" customWidth="1"/>
    <col min="10747" max="10747" width="17.88671875" style="28" customWidth="1"/>
    <col min="10748" max="10748" width="12.6640625" style="28" customWidth="1"/>
    <col min="10749" max="10749" width="17.88671875" style="28" customWidth="1"/>
    <col min="10750" max="10750" width="12.6640625" style="28" customWidth="1"/>
    <col min="10751" max="10751" width="17.88671875" style="28" customWidth="1"/>
    <col min="10752" max="10752" width="8.44140625" style="28" customWidth="1"/>
    <col min="10753" max="10753" width="18.44140625" style="28" bestFit="1" customWidth="1"/>
    <col min="10754" max="10754" width="14" style="28" customWidth="1"/>
    <col min="10755" max="10995" width="8" style="28"/>
    <col min="10996" max="10996" width="9.33203125" style="28" customWidth="1"/>
    <col min="10997" max="10997" width="51" style="28" customWidth="1"/>
    <col min="10998" max="10998" width="12.6640625" style="28" customWidth="1"/>
    <col min="10999" max="10999" width="8" style="28" customWidth="1"/>
    <col min="11000" max="11000" width="20.33203125" style="28" customWidth="1"/>
    <col min="11001" max="11001" width="17.88671875" style="28" customWidth="1"/>
    <col min="11002" max="11002" width="12.6640625" style="28" customWidth="1"/>
    <col min="11003" max="11003" width="17.88671875" style="28" customWidth="1"/>
    <col min="11004" max="11004" width="12.6640625" style="28" customWidth="1"/>
    <col min="11005" max="11005" width="17.88671875" style="28" customWidth="1"/>
    <col min="11006" max="11006" width="12.6640625" style="28" customWidth="1"/>
    <col min="11007" max="11007" width="17.88671875" style="28" customWidth="1"/>
    <col min="11008" max="11008" width="8.44140625" style="28" customWidth="1"/>
    <col min="11009" max="11009" width="18.44140625" style="28" bestFit="1" customWidth="1"/>
    <col min="11010" max="11010" width="14" style="28" customWidth="1"/>
    <col min="11011" max="11251" width="8" style="28"/>
    <col min="11252" max="11252" width="9.33203125" style="28" customWidth="1"/>
    <col min="11253" max="11253" width="51" style="28" customWidth="1"/>
    <col min="11254" max="11254" width="12.6640625" style="28" customWidth="1"/>
    <col min="11255" max="11255" width="8" style="28" customWidth="1"/>
    <col min="11256" max="11256" width="20.33203125" style="28" customWidth="1"/>
    <col min="11257" max="11257" width="17.88671875" style="28" customWidth="1"/>
    <col min="11258" max="11258" width="12.6640625" style="28" customWidth="1"/>
    <col min="11259" max="11259" width="17.88671875" style="28" customWidth="1"/>
    <col min="11260" max="11260" width="12.6640625" style="28" customWidth="1"/>
    <col min="11261" max="11261" width="17.88671875" style="28" customWidth="1"/>
    <col min="11262" max="11262" width="12.6640625" style="28" customWidth="1"/>
    <col min="11263" max="11263" width="17.88671875" style="28" customWidth="1"/>
    <col min="11264" max="11264" width="8.44140625" style="28" customWidth="1"/>
    <col min="11265" max="11265" width="18.44140625" style="28" bestFit="1" customWidth="1"/>
    <col min="11266" max="11266" width="14" style="28" customWidth="1"/>
    <col min="11267" max="11507" width="8" style="28"/>
    <col min="11508" max="11508" width="9.33203125" style="28" customWidth="1"/>
    <col min="11509" max="11509" width="51" style="28" customWidth="1"/>
    <col min="11510" max="11510" width="12.6640625" style="28" customWidth="1"/>
    <col min="11511" max="11511" width="8" style="28" customWidth="1"/>
    <col min="11512" max="11512" width="20.33203125" style="28" customWidth="1"/>
    <col min="11513" max="11513" width="17.88671875" style="28" customWidth="1"/>
    <col min="11514" max="11514" width="12.6640625" style="28" customWidth="1"/>
    <col min="11515" max="11515" width="17.88671875" style="28" customWidth="1"/>
    <col min="11516" max="11516" width="12.6640625" style="28" customWidth="1"/>
    <col min="11517" max="11517" width="17.88671875" style="28" customWidth="1"/>
    <col min="11518" max="11518" width="12.6640625" style="28" customWidth="1"/>
    <col min="11519" max="11519" width="17.88671875" style="28" customWidth="1"/>
    <col min="11520" max="11520" width="8.44140625" style="28" customWidth="1"/>
    <col min="11521" max="11521" width="18.44140625" style="28" bestFit="1" customWidth="1"/>
    <col min="11522" max="11522" width="14" style="28" customWidth="1"/>
    <col min="11523" max="11763" width="8" style="28"/>
    <col min="11764" max="11764" width="9.33203125" style="28" customWidth="1"/>
    <col min="11765" max="11765" width="51" style="28" customWidth="1"/>
    <col min="11766" max="11766" width="12.6640625" style="28" customWidth="1"/>
    <col min="11767" max="11767" width="8" style="28" customWidth="1"/>
    <col min="11768" max="11768" width="20.33203125" style="28" customWidth="1"/>
    <col min="11769" max="11769" width="17.88671875" style="28" customWidth="1"/>
    <col min="11770" max="11770" width="12.6640625" style="28" customWidth="1"/>
    <col min="11771" max="11771" width="17.88671875" style="28" customWidth="1"/>
    <col min="11772" max="11772" width="12.6640625" style="28" customWidth="1"/>
    <col min="11773" max="11773" width="17.88671875" style="28" customWidth="1"/>
    <col min="11774" max="11774" width="12.6640625" style="28" customWidth="1"/>
    <col min="11775" max="11775" width="17.88671875" style="28" customWidth="1"/>
    <col min="11776" max="11776" width="8.44140625" style="28" customWidth="1"/>
    <col min="11777" max="11777" width="18.44140625" style="28" bestFit="1" customWidth="1"/>
    <col min="11778" max="11778" width="14" style="28" customWidth="1"/>
    <col min="11779" max="12019" width="8" style="28"/>
    <col min="12020" max="12020" width="9.33203125" style="28" customWidth="1"/>
    <col min="12021" max="12021" width="51" style="28" customWidth="1"/>
    <col min="12022" max="12022" width="12.6640625" style="28" customWidth="1"/>
    <col min="12023" max="12023" width="8" style="28" customWidth="1"/>
    <col min="12024" max="12024" width="20.33203125" style="28" customWidth="1"/>
    <col min="12025" max="12025" width="17.88671875" style="28" customWidth="1"/>
    <col min="12026" max="12026" width="12.6640625" style="28" customWidth="1"/>
    <col min="12027" max="12027" width="17.88671875" style="28" customWidth="1"/>
    <col min="12028" max="12028" width="12.6640625" style="28" customWidth="1"/>
    <col min="12029" max="12029" width="17.88671875" style="28" customWidth="1"/>
    <col min="12030" max="12030" width="12.6640625" style="28" customWidth="1"/>
    <col min="12031" max="12031" width="17.88671875" style="28" customWidth="1"/>
    <col min="12032" max="12032" width="8.44140625" style="28" customWidth="1"/>
    <col min="12033" max="12033" width="18.44140625" style="28" bestFit="1" customWidth="1"/>
    <col min="12034" max="12034" width="14" style="28" customWidth="1"/>
    <col min="12035" max="12275" width="8" style="28"/>
    <col min="12276" max="12276" width="9.33203125" style="28" customWidth="1"/>
    <col min="12277" max="12277" width="51" style="28" customWidth="1"/>
    <col min="12278" max="12278" width="12.6640625" style="28" customWidth="1"/>
    <col min="12279" max="12279" width="8" style="28" customWidth="1"/>
    <col min="12280" max="12280" width="20.33203125" style="28" customWidth="1"/>
    <col min="12281" max="12281" width="17.88671875" style="28" customWidth="1"/>
    <col min="12282" max="12282" width="12.6640625" style="28" customWidth="1"/>
    <col min="12283" max="12283" width="17.88671875" style="28" customWidth="1"/>
    <col min="12284" max="12284" width="12.6640625" style="28" customWidth="1"/>
    <col min="12285" max="12285" width="17.88671875" style="28" customWidth="1"/>
    <col min="12286" max="12286" width="12.6640625" style="28" customWidth="1"/>
    <col min="12287" max="12287" width="17.88671875" style="28" customWidth="1"/>
    <col min="12288" max="12288" width="8.44140625" style="28" customWidth="1"/>
    <col min="12289" max="12289" width="18.44140625" style="28" bestFit="1" customWidth="1"/>
    <col min="12290" max="12290" width="14" style="28" customWidth="1"/>
    <col min="12291" max="12531" width="8" style="28"/>
    <col min="12532" max="12532" width="9.33203125" style="28" customWidth="1"/>
    <col min="12533" max="12533" width="51" style="28" customWidth="1"/>
    <col min="12534" max="12534" width="12.6640625" style="28" customWidth="1"/>
    <col min="12535" max="12535" width="8" style="28" customWidth="1"/>
    <col min="12536" max="12536" width="20.33203125" style="28" customWidth="1"/>
    <col min="12537" max="12537" width="17.88671875" style="28" customWidth="1"/>
    <col min="12538" max="12538" width="12.6640625" style="28" customWidth="1"/>
    <col min="12539" max="12539" width="17.88671875" style="28" customWidth="1"/>
    <col min="12540" max="12540" width="12.6640625" style="28" customWidth="1"/>
    <col min="12541" max="12541" width="17.88671875" style="28" customWidth="1"/>
    <col min="12542" max="12542" width="12.6640625" style="28" customWidth="1"/>
    <col min="12543" max="12543" width="17.88671875" style="28" customWidth="1"/>
    <col min="12544" max="12544" width="8.44140625" style="28" customWidth="1"/>
    <col min="12545" max="12545" width="18.44140625" style="28" bestFit="1" customWidth="1"/>
    <col min="12546" max="12546" width="14" style="28" customWidth="1"/>
    <col min="12547" max="12787" width="8" style="28"/>
    <col min="12788" max="12788" width="9.33203125" style="28" customWidth="1"/>
    <col min="12789" max="12789" width="51" style="28" customWidth="1"/>
    <col min="12790" max="12790" width="12.6640625" style="28" customWidth="1"/>
    <col min="12791" max="12791" width="8" style="28" customWidth="1"/>
    <col min="12792" max="12792" width="20.33203125" style="28" customWidth="1"/>
    <col min="12793" max="12793" width="17.88671875" style="28" customWidth="1"/>
    <col min="12794" max="12794" width="12.6640625" style="28" customWidth="1"/>
    <col min="12795" max="12795" width="17.88671875" style="28" customWidth="1"/>
    <col min="12796" max="12796" width="12.6640625" style="28" customWidth="1"/>
    <col min="12797" max="12797" width="17.88671875" style="28" customWidth="1"/>
    <col min="12798" max="12798" width="12.6640625" style="28" customWidth="1"/>
    <col min="12799" max="12799" width="17.88671875" style="28" customWidth="1"/>
    <col min="12800" max="12800" width="8.44140625" style="28" customWidth="1"/>
    <col min="12801" max="12801" width="18.44140625" style="28" bestFit="1" customWidth="1"/>
    <col min="12802" max="12802" width="14" style="28" customWidth="1"/>
    <col min="12803" max="13043" width="8" style="28"/>
    <col min="13044" max="13044" width="9.33203125" style="28" customWidth="1"/>
    <col min="13045" max="13045" width="51" style="28" customWidth="1"/>
    <col min="13046" max="13046" width="12.6640625" style="28" customWidth="1"/>
    <col min="13047" max="13047" width="8" style="28" customWidth="1"/>
    <col min="13048" max="13048" width="20.33203125" style="28" customWidth="1"/>
    <col min="13049" max="13049" width="17.88671875" style="28" customWidth="1"/>
    <col min="13050" max="13050" width="12.6640625" style="28" customWidth="1"/>
    <col min="13051" max="13051" width="17.88671875" style="28" customWidth="1"/>
    <col min="13052" max="13052" width="12.6640625" style="28" customWidth="1"/>
    <col min="13053" max="13053" width="17.88671875" style="28" customWidth="1"/>
    <col min="13054" max="13054" width="12.6640625" style="28" customWidth="1"/>
    <col min="13055" max="13055" width="17.88671875" style="28" customWidth="1"/>
    <col min="13056" max="13056" width="8.44140625" style="28" customWidth="1"/>
    <col min="13057" max="13057" width="18.44140625" style="28" bestFit="1" customWidth="1"/>
    <col min="13058" max="13058" width="14" style="28" customWidth="1"/>
    <col min="13059" max="13299" width="8" style="28"/>
    <col min="13300" max="13300" width="9.33203125" style="28" customWidth="1"/>
    <col min="13301" max="13301" width="51" style="28" customWidth="1"/>
    <col min="13302" max="13302" width="12.6640625" style="28" customWidth="1"/>
    <col min="13303" max="13303" width="8" style="28" customWidth="1"/>
    <col min="13304" max="13304" width="20.33203125" style="28" customWidth="1"/>
    <col min="13305" max="13305" width="17.88671875" style="28" customWidth="1"/>
    <col min="13306" max="13306" width="12.6640625" style="28" customWidth="1"/>
    <col min="13307" max="13307" width="17.88671875" style="28" customWidth="1"/>
    <col min="13308" max="13308" width="12.6640625" style="28" customWidth="1"/>
    <col min="13309" max="13309" width="17.88671875" style="28" customWidth="1"/>
    <col min="13310" max="13310" width="12.6640625" style="28" customWidth="1"/>
    <col min="13311" max="13311" width="17.88671875" style="28" customWidth="1"/>
    <col min="13312" max="13312" width="8.44140625" style="28" customWidth="1"/>
    <col min="13313" max="13313" width="18.44140625" style="28" bestFit="1" customWidth="1"/>
    <col min="13314" max="13314" width="14" style="28" customWidth="1"/>
    <col min="13315" max="13555" width="8" style="28"/>
    <col min="13556" max="13556" width="9.33203125" style="28" customWidth="1"/>
    <col min="13557" max="13557" width="51" style="28" customWidth="1"/>
    <col min="13558" max="13558" width="12.6640625" style="28" customWidth="1"/>
    <col min="13559" max="13559" width="8" style="28" customWidth="1"/>
    <col min="13560" max="13560" width="20.33203125" style="28" customWidth="1"/>
    <col min="13561" max="13561" width="17.88671875" style="28" customWidth="1"/>
    <col min="13562" max="13562" width="12.6640625" style="28" customWidth="1"/>
    <col min="13563" max="13563" width="17.88671875" style="28" customWidth="1"/>
    <col min="13564" max="13564" width="12.6640625" style="28" customWidth="1"/>
    <col min="13565" max="13565" width="17.88671875" style="28" customWidth="1"/>
    <col min="13566" max="13566" width="12.6640625" style="28" customWidth="1"/>
    <col min="13567" max="13567" width="17.88671875" style="28" customWidth="1"/>
    <col min="13568" max="13568" width="8.44140625" style="28" customWidth="1"/>
    <col min="13569" max="13569" width="18.44140625" style="28" bestFit="1" customWidth="1"/>
    <col min="13570" max="13570" width="14" style="28" customWidth="1"/>
    <col min="13571" max="13811" width="8" style="28"/>
    <col min="13812" max="13812" width="9.33203125" style="28" customWidth="1"/>
    <col min="13813" max="13813" width="51" style="28" customWidth="1"/>
    <col min="13814" max="13814" width="12.6640625" style="28" customWidth="1"/>
    <col min="13815" max="13815" width="8" style="28" customWidth="1"/>
    <col min="13816" max="13816" width="20.33203125" style="28" customWidth="1"/>
    <col min="13817" max="13817" width="17.88671875" style="28" customWidth="1"/>
    <col min="13818" max="13818" width="12.6640625" style="28" customWidth="1"/>
    <col min="13819" max="13819" width="17.88671875" style="28" customWidth="1"/>
    <col min="13820" max="13820" width="12.6640625" style="28" customWidth="1"/>
    <col min="13821" max="13821" width="17.88671875" style="28" customWidth="1"/>
    <col min="13822" max="13822" width="12.6640625" style="28" customWidth="1"/>
    <col min="13823" max="13823" width="17.88671875" style="28" customWidth="1"/>
    <col min="13824" max="13824" width="8.44140625" style="28" customWidth="1"/>
    <col min="13825" max="13825" width="18.44140625" style="28" bestFit="1" customWidth="1"/>
    <col min="13826" max="13826" width="14" style="28" customWidth="1"/>
    <col min="13827" max="14067" width="8" style="28"/>
    <col min="14068" max="14068" width="9.33203125" style="28" customWidth="1"/>
    <col min="14069" max="14069" width="51" style="28" customWidth="1"/>
    <col min="14070" max="14070" width="12.6640625" style="28" customWidth="1"/>
    <col min="14071" max="14071" width="8" style="28" customWidth="1"/>
    <col min="14072" max="14072" width="20.33203125" style="28" customWidth="1"/>
    <col min="14073" max="14073" width="17.88671875" style="28" customWidth="1"/>
    <col min="14074" max="14074" width="12.6640625" style="28" customWidth="1"/>
    <col min="14075" max="14075" width="17.88671875" style="28" customWidth="1"/>
    <col min="14076" max="14076" width="12.6640625" style="28" customWidth="1"/>
    <col min="14077" max="14077" width="17.88671875" style="28" customWidth="1"/>
    <col min="14078" max="14078" width="12.6640625" style="28" customWidth="1"/>
    <col min="14079" max="14079" width="17.88671875" style="28" customWidth="1"/>
    <col min="14080" max="14080" width="8.44140625" style="28" customWidth="1"/>
    <col min="14081" max="14081" width="18.44140625" style="28" bestFit="1" customWidth="1"/>
    <col min="14082" max="14082" width="14" style="28" customWidth="1"/>
    <col min="14083" max="14323" width="8" style="28"/>
    <col min="14324" max="14324" width="9.33203125" style="28" customWidth="1"/>
    <col min="14325" max="14325" width="51" style="28" customWidth="1"/>
    <col min="14326" max="14326" width="12.6640625" style="28" customWidth="1"/>
    <col min="14327" max="14327" width="8" style="28" customWidth="1"/>
    <col min="14328" max="14328" width="20.33203125" style="28" customWidth="1"/>
    <col min="14329" max="14329" width="17.88671875" style="28" customWidth="1"/>
    <col min="14330" max="14330" width="12.6640625" style="28" customWidth="1"/>
    <col min="14331" max="14331" width="17.88671875" style="28" customWidth="1"/>
    <col min="14332" max="14332" width="12.6640625" style="28" customWidth="1"/>
    <col min="14333" max="14333" width="17.88671875" style="28" customWidth="1"/>
    <col min="14334" max="14334" width="12.6640625" style="28" customWidth="1"/>
    <col min="14335" max="14335" width="17.88671875" style="28" customWidth="1"/>
    <col min="14336" max="14336" width="8.44140625" style="28" customWidth="1"/>
    <col min="14337" max="14337" width="18.44140625" style="28" bestFit="1" customWidth="1"/>
    <col min="14338" max="14338" width="14" style="28" customWidth="1"/>
    <col min="14339" max="14579" width="8" style="28"/>
    <col min="14580" max="14580" width="9.33203125" style="28" customWidth="1"/>
    <col min="14581" max="14581" width="51" style="28" customWidth="1"/>
    <col min="14582" max="14582" width="12.6640625" style="28" customWidth="1"/>
    <col min="14583" max="14583" width="8" style="28" customWidth="1"/>
    <col min="14584" max="14584" width="20.33203125" style="28" customWidth="1"/>
    <col min="14585" max="14585" width="17.88671875" style="28" customWidth="1"/>
    <col min="14586" max="14586" width="12.6640625" style="28" customWidth="1"/>
    <col min="14587" max="14587" width="17.88671875" style="28" customWidth="1"/>
    <col min="14588" max="14588" width="12.6640625" style="28" customWidth="1"/>
    <col min="14589" max="14589" width="17.88671875" style="28" customWidth="1"/>
    <col min="14590" max="14590" width="12.6640625" style="28" customWidth="1"/>
    <col min="14591" max="14591" width="17.88671875" style="28" customWidth="1"/>
    <col min="14592" max="14592" width="8.44140625" style="28" customWidth="1"/>
    <col min="14593" max="14593" width="18.44140625" style="28" bestFit="1" customWidth="1"/>
    <col min="14594" max="14594" width="14" style="28" customWidth="1"/>
    <col min="14595" max="14835" width="8" style="28"/>
    <col min="14836" max="14836" width="9.33203125" style="28" customWidth="1"/>
    <col min="14837" max="14837" width="51" style="28" customWidth="1"/>
    <col min="14838" max="14838" width="12.6640625" style="28" customWidth="1"/>
    <col min="14839" max="14839" width="8" style="28" customWidth="1"/>
    <col min="14840" max="14840" width="20.33203125" style="28" customWidth="1"/>
    <col min="14841" max="14841" width="17.88671875" style="28" customWidth="1"/>
    <col min="14842" max="14842" width="12.6640625" style="28" customWidth="1"/>
    <col min="14843" max="14843" width="17.88671875" style="28" customWidth="1"/>
    <col min="14844" max="14844" width="12.6640625" style="28" customWidth="1"/>
    <col min="14845" max="14845" width="17.88671875" style="28" customWidth="1"/>
    <col min="14846" max="14846" width="12.6640625" style="28" customWidth="1"/>
    <col min="14847" max="14847" width="17.88671875" style="28" customWidth="1"/>
    <col min="14848" max="14848" width="8.44140625" style="28" customWidth="1"/>
    <col min="14849" max="14849" width="18.44140625" style="28" bestFit="1" customWidth="1"/>
    <col min="14850" max="14850" width="14" style="28" customWidth="1"/>
    <col min="14851" max="15091" width="8" style="28"/>
    <col min="15092" max="15092" width="9.33203125" style="28" customWidth="1"/>
    <col min="15093" max="15093" width="51" style="28" customWidth="1"/>
    <col min="15094" max="15094" width="12.6640625" style="28" customWidth="1"/>
    <col min="15095" max="15095" width="8" style="28" customWidth="1"/>
    <col min="15096" max="15096" width="20.33203125" style="28" customWidth="1"/>
    <col min="15097" max="15097" width="17.88671875" style="28" customWidth="1"/>
    <col min="15098" max="15098" width="12.6640625" style="28" customWidth="1"/>
    <col min="15099" max="15099" width="17.88671875" style="28" customWidth="1"/>
    <col min="15100" max="15100" width="12.6640625" style="28" customWidth="1"/>
    <col min="15101" max="15101" width="17.88671875" style="28" customWidth="1"/>
    <col min="15102" max="15102" width="12.6640625" style="28" customWidth="1"/>
    <col min="15103" max="15103" width="17.88671875" style="28" customWidth="1"/>
    <col min="15104" max="15104" width="8.44140625" style="28" customWidth="1"/>
    <col min="15105" max="15105" width="18.44140625" style="28" bestFit="1" customWidth="1"/>
    <col min="15106" max="15106" width="14" style="28" customWidth="1"/>
    <col min="15107" max="15347" width="8" style="28"/>
    <col min="15348" max="15348" width="9.33203125" style="28" customWidth="1"/>
    <col min="15349" max="15349" width="51" style="28" customWidth="1"/>
    <col min="15350" max="15350" width="12.6640625" style="28" customWidth="1"/>
    <col min="15351" max="15351" width="8" style="28" customWidth="1"/>
    <col min="15352" max="15352" width="20.33203125" style="28" customWidth="1"/>
    <col min="15353" max="15353" width="17.88671875" style="28" customWidth="1"/>
    <col min="15354" max="15354" width="12.6640625" style="28" customWidth="1"/>
    <col min="15355" max="15355" width="17.88671875" style="28" customWidth="1"/>
    <col min="15356" max="15356" width="12.6640625" style="28" customWidth="1"/>
    <col min="15357" max="15357" width="17.88671875" style="28" customWidth="1"/>
    <col min="15358" max="15358" width="12.6640625" style="28" customWidth="1"/>
    <col min="15359" max="15359" width="17.88671875" style="28" customWidth="1"/>
    <col min="15360" max="15360" width="8.44140625" style="28" customWidth="1"/>
    <col min="15361" max="15361" width="18.44140625" style="28" bestFit="1" customWidth="1"/>
    <col min="15362" max="15362" width="14" style="28" customWidth="1"/>
    <col min="15363" max="15603" width="8" style="28"/>
    <col min="15604" max="15604" width="9.33203125" style="28" customWidth="1"/>
    <col min="15605" max="15605" width="51" style="28" customWidth="1"/>
    <col min="15606" max="15606" width="12.6640625" style="28" customWidth="1"/>
    <col min="15607" max="15607" width="8" style="28" customWidth="1"/>
    <col min="15608" max="15608" width="20.33203125" style="28" customWidth="1"/>
    <col min="15609" max="15609" width="17.88671875" style="28" customWidth="1"/>
    <col min="15610" max="15610" width="12.6640625" style="28" customWidth="1"/>
    <col min="15611" max="15611" width="17.88671875" style="28" customWidth="1"/>
    <col min="15612" max="15612" width="12.6640625" style="28" customWidth="1"/>
    <col min="15613" max="15613" width="17.88671875" style="28" customWidth="1"/>
    <col min="15614" max="15614" width="12.6640625" style="28" customWidth="1"/>
    <col min="15615" max="15615" width="17.88671875" style="28" customWidth="1"/>
    <col min="15616" max="15616" width="8.44140625" style="28" customWidth="1"/>
    <col min="15617" max="15617" width="18.44140625" style="28" bestFit="1" customWidth="1"/>
    <col min="15618" max="15618" width="14" style="28" customWidth="1"/>
    <col min="15619" max="15859" width="8" style="28"/>
    <col min="15860" max="15860" width="9.33203125" style="28" customWidth="1"/>
    <col min="15861" max="15861" width="51" style="28" customWidth="1"/>
    <col min="15862" max="15862" width="12.6640625" style="28" customWidth="1"/>
    <col min="15863" max="15863" width="8" style="28" customWidth="1"/>
    <col min="15864" max="15864" width="20.33203125" style="28" customWidth="1"/>
    <col min="15865" max="15865" width="17.88671875" style="28" customWidth="1"/>
    <col min="15866" max="15866" width="12.6640625" style="28" customWidth="1"/>
    <col min="15867" max="15867" width="17.88671875" style="28" customWidth="1"/>
    <col min="15868" max="15868" width="12.6640625" style="28" customWidth="1"/>
    <col min="15869" max="15869" width="17.88671875" style="28" customWidth="1"/>
    <col min="15870" max="15870" width="12.6640625" style="28" customWidth="1"/>
    <col min="15871" max="15871" width="17.88671875" style="28" customWidth="1"/>
    <col min="15872" max="15872" width="8.44140625" style="28" customWidth="1"/>
    <col min="15873" max="15873" width="18.44140625" style="28" bestFit="1" customWidth="1"/>
    <col min="15874" max="15874" width="14" style="28" customWidth="1"/>
    <col min="15875" max="16115" width="8" style="28"/>
    <col min="16116" max="16116" width="9.33203125" style="28" customWidth="1"/>
    <col min="16117" max="16117" width="51" style="28" customWidth="1"/>
    <col min="16118" max="16118" width="12.6640625" style="28" customWidth="1"/>
    <col min="16119" max="16119" width="8" style="28" customWidth="1"/>
    <col min="16120" max="16120" width="20.33203125" style="28" customWidth="1"/>
    <col min="16121" max="16121" width="17.88671875" style="28" customWidth="1"/>
    <col min="16122" max="16122" width="12.6640625" style="28" customWidth="1"/>
    <col min="16123" max="16123" width="17.88671875" style="28" customWidth="1"/>
    <col min="16124" max="16124" width="12.6640625" style="28" customWidth="1"/>
    <col min="16125" max="16125" width="17.88671875" style="28" customWidth="1"/>
    <col min="16126" max="16126" width="12.6640625" style="28" customWidth="1"/>
    <col min="16127" max="16127" width="17.88671875" style="28" customWidth="1"/>
    <col min="16128" max="16128" width="8.44140625" style="28" customWidth="1"/>
    <col min="16129" max="16129" width="18.44140625" style="28" bestFit="1" customWidth="1"/>
    <col min="16130" max="16130" width="14" style="28" customWidth="1"/>
    <col min="16131" max="16384" width="8" style="28"/>
  </cols>
  <sheetData>
    <row r="2" spans="1:20" s="4" customFormat="1" x14ac:dyDescent="0.25">
      <c r="A2" s="361" t="s">
        <v>0</v>
      </c>
      <c r="B2" s="361"/>
      <c r="C2" s="361"/>
      <c r="D2" s="361"/>
      <c r="E2" s="361"/>
      <c r="F2" s="36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</row>
    <row r="3" spans="1:20" s="4" customFormat="1" x14ac:dyDescent="0.25">
      <c r="A3" s="361" t="s">
        <v>1</v>
      </c>
      <c r="B3" s="361"/>
      <c r="C3" s="361"/>
      <c r="D3" s="361"/>
      <c r="E3" s="361"/>
      <c r="F3" s="361"/>
      <c r="G3" s="1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</row>
    <row r="4" spans="1:20" s="4" customFormat="1" x14ac:dyDescent="0.25">
      <c r="A4" s="361" t="s">
        <v>2</v>
      </c>
      <c r="B4" s="361"/>
      <c r="C4" s="361"/>
      <c r="D4" s="361"/>
      <c r="E4" s="361"/>
      <c r="F4" s="361"/>
      <c r="G4" s="1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"/>
    </row>
    <row r="5" spans="1:20" s="4" customFormat="1" x14ac:dyDescent="0.25">
      <c r="A5" s="361" t="s">
        <v>3</v>
      </c>
      <c r="B5" s="361"/>
      <c r="C5" s="361"/>
      <c r="D5" s="361"/>
      <c r="E5" s="361"/>
      <c r="F5" s="36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"/>
    </row>
    <row r="6" spans="1:20" s="4" customFormat="1" x14ac:dyDescent="0.25">
      <c r="A6" s="5"/>
      <c r="B6" s="5"/>
      <c r="C6" s="6"/>
      <c r="D6" s="5"/>
      <c r="E6" s="7"/>
      <c r="F6" s="6"/>
      <c r="G6" s="6"/>
      <c r="H6" s="8"/>
      <c r="I6" s="6"/>
      <c r="J6" s="6"/>
      <c r="K6" s="6"/>
      <c r="L6" s="6"/>
      <c r="M6" s="6"/>
      <c r="N6" s="6"/>
      <c r="O6" s="6"/>
      <c r="P6" s="6"/>
      <c r="Q6" s="6"/>
      <c r="R6" s="5"/>
      <c r="S6" s="5"/>
      <c r="T6" s="3"/>
    </row>
    <row r="7" spans="1:20" s="4" customFormat="1" ht="16.5" customHeight="1" x14ac:dyDescent="0.25">
      <c r="A7" s="5"/>
      <c r="B7" s="5"/>
      <c r="C7" s="6"/>
      <c r="D7" s="5"/>
      <c r="E7" s="7"/>
      <c r="F7" s="6"/>
      <c r="G7" s="6"/>
      <c r="H7" s="8"/>
      <c r="I7" s="6"/>
      <c r="J7" s="6"/>
      <c r="K7" s="6"/>
      <c r="L7" s="6"/>
      <c r="M7" s="6"/>
      <c r="N7" s="6"/>
      <c r="O7" s="6"/>
      <c r="P7" s="6"/>
      <c r="Q7" s="6"/>
      <c r="R7" s="5"/>
      <c r="S7" s="5"/>
      <c r="T7" s="3"/>
    </row>
    <row r="8" spans="1:20" s="4" customFormat="1" ht="27.75" customHeight="1" x14ac:dyDescent="0.25">
      <c r="A8" s="362" t="s">
        <v>4</v>
      </c>
      <c r="B8" s="362"/>
      <c r="C8" s="362"/>
      <c r="D8" s="362"/>
      <c r="E8" s="362"/>
      <c r="F8" s="362"/>
      <c r="G8" s="9"/>
      <c r="H8" s="10"/>
      <c r="I8" s="9"/>
      <c r="J8" s="9"/>
      <c r="K8" s="9"/>
      <c r="L8" s="6"/>
      <c r="M8" s="6"/>
      <c r="N8" s="6"/>
      <c r="O8" s="6"/>
      <c r="P8" s="6"/>
      <c r="Q8" s="6"/>
      <c r="R8" s="5"/>
      <c r="S8" s="5"/>
      <c r="T8" s="3"/>
    </row>
    <row r="9" spans="1:20" s="4" customFormat="1" ht="15" customHeight="1" x14ac:dyDescent="0.25">
      <c r="A9" s="5" t="s">
        <v>5</v>
      </c>
      <c r="B9" s="5"/>
      <c r="C9" s="6"/>
      <c r="E9" s="11" t="s">
        <v>6</v>
      </c>
      <c r="G9" s="6"/>
      <c r="H9" s="8"/>
      <c r="I9" s="6"/>
      <c r="J9" s="6"/>
      <c r="K9" s="6"/>
      <c r="L9" s="6"/>
      <c r="M9" s="6"/>
      <c r="N9" s="6"/>
      <c r="O9" s="6"/>
      <c r="P9" s="6"/>
      <c r="Q9" s="6"/>
      <c r="R9" s="5"/>
      <c r="S9" s="5"/>
      <c r="T9" s="3"/>
    </row>
    <row r="10" spans="1:20" s="4" customFormat="1" ht="15" customHeight="1" x14ac:dyDescent="0.25">
      <c r="A10" s="5" t="s">
        <v>7</v>
      </c>
      <c r="B10" s="5"/>
      <c r="C10" s="6"/>
      <c r="E10" s="12" t="s">
        <v>8</v>
      </c>
      <c r="G10" s="6"/>
      <c r="H10" s="8"/>
      <c r="I10" s="6"/>
      <c r="J10" s="6"/>
      <c r="K10" s="6"/>
      <c r="L10" s="6"/>
      <c r="M10" s="6"/>
      <c r="N10" s="6"/>
      <c r="O10" s="6"/>
      <c r="P10" s="6"/>
      <c r="Q10" s="6"/>
      <c r="R10" s="5"/>
      <c r="S10" s="5"/>
      <c r="T10" s="3"/>
    </row>
    <row r="11" spans="1:20" s="5" customFormat="1" x14ac:dyDescent="0.25">
      <c r="A11" s="360" t="s">
        <v>9</v>
      </c>
      <c r="B11" s="360"/>
      <c r="C11" s="360"/>
      <c r="D11" s="360"/>
      <c r="E11" s="360"/>
      <c r="F11" s="360"/>
      <c r="G11" s="1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3"/>
    </row>
    <row r="12" spans="1:20" s="5" customFormat="1" ht="15.75" customHeight="1" x14ac:dyDescent="0.25">
      <c r="A12" s="14" t="s">
        <v>10</v>
      </c>
      <c r="B12" s="15" t="s">
        <v>11</v>
      </c>
      <c r="C12" s="16" t="s">
        <v>12</v>
      </c>
      <c r="D12" s="15" t="s">
        <v>13</v>
      </c>
      <c r="E12" s="17" t="s">
        <v>14</v>
      </c>
      <c r="F12" s="18" t="s">
        <v>15</v>
      </c>
      <c r="G12" s="19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1"/>
      <c r="S12" s="1"/>
      <c r="T12" s="13"/>
    </row>
    <row r="13" spans="1:20" ht="9" customHeight="1" x14ac:dyDescent="0.25">
      <c r="A13" s="22"/>
      <c r="B13" s="23"/>
      <c r="C13" s="24"/>
      <c r="D13" s="24"/>
      <c r="E13" s="24"/>
      <c r="F13" s="24"/>
      <c r="G13" s="25"/>
    </row>
    <row r="14" spans="1:20" ht="28.5" customHeight="1" x14ac:dyDescent="0.25">
      <c r="A14" s="29" t="s">
        <v>16</v>
      </c>
      <c r="B14" s="30" t="s">
        <v>17</v>
      </c>
      <c r="C14" s="31"/>
      <c r="D14" s="31"/>
      <c r="E14" s="31"/>
      <c r="F14" s="32"/>
      <c r="G14" s="33"/>
    </row>
    <row r="15" spans="1:20" ht="6" customHeight="1" x14ac:dyDescent="0.25">
      <c r="A15" s="29"/>
      <c r="B15" s="32"/>
      <c r="C15" s="32"/>
      <c r="D15" s="32"/>
      <c r="E15" s="34"/>
      <c r="F15" s="32"/>
      <c r="G15" s="33"/>
    </row>
    <row r="16" spans="1:20" x14ac:dyDescent="0.25">
      <c r="A16" s="35">
        <v>1</v>
      </c>
      <c r="B16" s="30" t="s">
        <v>18</v>
      </c>
      <c r="C16" s="36">
        <v>9472.24</v>
      </c>
      <c r="D16" s="37" t="s">
        <v>19</v>
      </c>
      <c r="E16" s="34">
        <v>15.17</v>
      </c>
      <c r="F16" s="38">
        <f>ROUND(C16*E16,2)</f>
        <v>143693.88</v>
      </c>
      <c r="G16" s="39">
        <f t="shared" ref="G16:G79" si="0">ROUND(C16*E16,2)</f>
        <v>143693.88</v>
      </c>
      <c r="H16" s="26">
        <f>G16-F16</f>
        <v>0</v>
      </c>
    </row>
    <row r="17" spans="1:8" ht="10.5" customHeight="1" x14ac:dyDescent="0.25">
      <c r="A17" s="40"/>
      <c r="B17" s="41"/>
      <c r="C17" s="36"/>
      <c r="D17" s="37"/>
      <c r="E17" s="34"/>
      <c r="F17" s="38"/>
      <c r="G17" s="39">
        <f t="shared" si="0"/>
        <v>0</v>
      </c>
      <c r="H17" s="26">
        <f t="shared" ref="H17:H80" si="1">G17-F17</f>
        <v>0</v>
      </c>
    </row>
    <row r="18" spans="1:8" x14ac:dyDescent="0.25">
      <c r="A18" s="35">
        <v>2</v>
      </c>
      <c r="B18" s="30" t="s">
        <v>20</v>
      </c>
      <c r="C18" s="36"/>
      <c r="D18" s="37"/>
      <c r="E18" s="34"/>
      <c r="F18" s="38"/>
      <c r="G18" s="39">
        <f t="shared" si="0"/>
        <v>0</v>
      </c>
      <c r="H18" s="26">
        <f t="shared" si="1"/>
        <v>0</v>
      </c>
    </row>
    <row r="19" spans="1:8" ht="8.25" customHeight="1" x14ac:dyDescent="0.25">
      <c r="A19" s="42"/>
      <c r="B19" s="30"/>
      <c r="C19" s="36"/>
      <c r="D19" s="37"/>
      <c r="E19" s="34"/>
      <c r="F19" s="38"/>
      <c r="G19" s="39">
        <f t="shared" si="0"/>
        <v>0</v>
      </c>
      <c r="H19" s="26">
        <f t="shared" si="1"/>
        <v>0</v>
      </c>
    </row>
    <row r="20" spans="1:8" x14ac:dyDescent="0.25">
      <c r="A20" s="43">
        <v>2.1</v>
      </c>
      <c r="B20" s="30" t="s">
        <v>21</v>
      </c>
      <c r="C20" s="36"/>
      <c r="D20" s="37"/>
      <c r="E20" s="34"/>
      <c r="F20" s="38"/>
      <c r="G20" s="39">
        <f t="shared" si="0"/>
        <v>0</v>
      </c>
      <c r="H20" s="26">
        <f t="shared" si="1"/>
        <v>0</v>
      </c>
    </row>
    <row r="21" spans="1:8" x14ac:dyDescent="0.25">
      <c r="A21" s="40" t="s">
        <v>22</v>
      </c>
      <c r="B21" s="41" t="s">
        <v>23</v>
      </c>
      <c r="C21" s="36">
        <v>2725.43</v>
      </c>
      <c r="D21" s="37" t="s">
        <v>24</v>
      </c>
      <c r="E21" s="34">
        <v>976.63</v>
      </c>
      <c r="F21" s="38">
        <f t="shared" ref="F21:F27" si="2">ROUND(C21*E21,2)</f>
        <v>2661736.7000000002</v>
      </c>
      <c r="G21" s="39">
        <f t="shared" si="0"/>
        <v>2661736.7000000002</v>
      </c>
      <c r="H21" s="26">
        <f t="shared" si="1"/>
        <v>0</v>
      </c>
    </row>
    <row r="22" spans="1:8" x14ac:dyDescent="0.25">
      <c r="A22" s="40" t="s">
        <v>25</v>
      </c>
      <c r="B22" s="41" t="s">
        <v>26</v>
      </c>
      <c r="C22" s="36">
        <v>6359.32</v>
      </c>
      <c r="D22" s="37" t="s">
        <v>24</v>
      </c>
      <c r="E22" s="34">
        <v>121.8</v>
      </c>
      <c r="F22" s="38">
        <f t="shared" si="2"/>
        <v>774565.18</v>
      </c>
      <c r="G22" s="39">
        <f t="shared" si="0"/>
        <v>774565.18</v>
      </c>
      <c r="H22" s="26">
        <f t="shared" si="1"/>
        <v>0</v>
      </c>
    </row>
    <row r="23" spans="1:8" x14ac:dyDescent="0.25">
      <c r="A23" s="44">
        <v>2.2000000000000002</v>
      </c>
      <c r="B23" s="45" t="s">
        <v>27</v>
      </c>
      <c r="C23" s="46">
        <v>8051.4</v>
      </c>
      <c r="D23" s="47" t="s">
        <v>28</v>
      </c>
      <c r="E23" s="34">
        <v>44.31</v>
      </c>
      <c r="F23" s="38">
        <f t="shared" si="2"/>
        <v>356757.53</v>
      </c>
      <c r="G23" s="39">
        <f t="shared" si="0"/>
        <v>356757.53</v>
      </c>
      <c r="H23" s="26">
        <f t="shared" si="1"/>
        <v>0</v>
      </c>
    </row>
    <row r="24" spans="1:8" x14ac:dyDescent="0.25">
      <c r="A24" s="44">
        <v>2.2999999999999998</v>
      </c>
      <c r="B24" s="41" t="s">
        <v>29</v>
      </c>
      <c r="C24" s="36">
        <v>625.03</v>
      </c>
      <c r="D24" s="37" t="s">
        <v>24</v>
      </c>
      <c r="E24" s="34">
        <v>1411.8</v>
      </c>
      <c r="F24" s="38">
        <f t="shared" si="2"/>
        <v>882417.35</v>
      </c>
      <c r="G24" s="39">
        <f t="shared" si="0"/>
        <v>882417.35</v>
      </c>
      <c r="H24" s="26">
        <f t="shared" si="1"/>
        <v>0</v>
      </c>
    </row>
    <row r="25" spans="1:8" x14ac:dyDescent="0.25">
      <c r="A25" s="44">
        <v>2.4</v>
      </c>
      <c r="B25" s="41" t="s">
        <v>30</v>
      </c>
      <c r="C25" s="36">
        <v>1802.22</v>
      </c>
      <c r="D25" s="37" t="s">
        <v>24</v>
      </c>
      <c r="E25" s="34">
        <v>779.11</v>
      </c>
      <c r="F25" s="38">
        <f t="shared" si="2"/>
        <v>1404127.62</v>
      </c>
      <c r="G25" s="39">
        <f t="shared" si="0"/>
        <v>1404127.62</v>
      </c>
      <c r="H25" s="26">
        <f t="shared" si="1"/>
        <v>0</v>
      </c>
    </row>
    <row r="26" spans="1:8" ht="26.4" x14ac:dyDescent="0.25">
      <c r="A26" s="44">
        <v>2.5</v>
      </c>
      <c r="B26" s="45" t="s">
        <v>31</v>
      </c>
      <c r="C26" s="36">
        <v>4205.1899999999996</v>
      </c>
      <c r="D26" s="37" t="s">
        <v>24</v>
      </c>
      <c r="E26" s="34">
        <v>172.55</v>
      </c>
      <c r="F26" s="38">
        <f t="shared" si="2"/>
        <v>725605.53</v>
      </c>
      <c r="G26" s="39">
        <f t="shared" si="0"/>
        <v>725605.53</v>
      </c>
      <c r="H26" s="26">
        <f t="shared" si="1"/>
        <v>0</v>
      </c>
    </row>
    <row r="27" spans="1:8" ht="26.4" x14ac:dyDescent="0.25">
      <c r="A27" s="44">
        <v>2.6</v>
      </c>
      <c r="B27" s="45" t="s">
        <v>32</v>
      </c>
      <c r="C27" s="36">
        <v>3103.43</v>
      </c>
      <c r="D27" s="37" t="s">
        <v>24</v>
      </c>
      <c r="E27" s="34">
        <v>190.02</v>
      </c>
      <c r="F27" s="38">
        <f t="shared" si="2"/>
        <v>589713.77</v>
      </c>
      <c r="G27" s="39">
        <f t="shared" si="0"/>
        <v>589713.77</v>
      </c>
      <c r="H27" s="26">
        <f t="shared" si="1"/>
        <v>0</v>
      </c>
    </row>
    <row r="28" spans="1:8" x14ac:dyDescent="0.25">
      <c r="A28" s="40"/>
      <c r="B28" s="41"/>
      <c r="C28" s="36"/>
      <c r="D28" s="37"/>
      <c r="E28" s="34"/>
      <c r="F28" s="38"/>
      <c r="G28" s="39">
        <f t="shared" si="0"/>
        <v>0</v>
      </c>
      <c r="H28" s="26">
        <f t="shared" si="1"/>
        <v>0</v>
      </c>
    </row>
    <row r="29" spans="1:8" x14ac:dyDescent="0.25">
      <c r="A29" s="35">
        <v>3</v>
      </c>
      <c r="B29" s="30" t="s">
        <v>33</v>
      </c>
      <c r="C29" s="36"/>
      <c r="D29" s="37"/>
      <c r="E29" s="34"/>
      <c r="F29" s="38"/>
      <c r="G29" s="39">
        <f t="shared" si="0"/>
        <v>0</v>
      </c>
      <c r="H29" s="26">
        <f t="shared" si="1"/>
        <v>0</v>
      </c>
    </row>
    <row r="30" spans="1:8" x14ac:dyDescent="0.25">
      <c r="A30" s="44">
        <v>3.1</v>
      </c>
      <c r="B30" s="41" t="s">
        <v>34</v>
      </c>
      <c r="C30" s="36">
        <v>1369.94</v>
      </c>
      <c r="D30" s="37" t="s">
        <v>19</v>
      </c>
      <c r="E30" s="34">
        <v>1464.41</v>
      </c>
      <c r="F30" s="38">
        <f>ROUND(C30*E30,2)</f>
        <v>2006153.84</v>
      </c>
      <c r="G30" s="39">
        <f t="shared" si="0"/>
        <v>2006153.84</v>
      </c>
      <c r="H30" s="26">
        <f t="shared" si="1"/>
        <v>0</v>
      </c>
    </row>
    <row r="31" spans="1:8" x14ac:dyDescent="0.25">
      <c r="A31" s="44">
        <v>3.2</v>
      </c>
      <c r="B31" s="41" t="s">
        <v>35</v>
      </c>
      <c r="C31" s="36">
        <v>3614.78</v>
      </c>
      <c r="D31" s="37" t="s">
        <v>19</v>
      </c>
      <c r="E31" s="34">
        <v>855.26</v>
      </c>
      <c r="F31" s="38">
        <f>ROUND(C31*E31,2)</f>
        <v>3091576.74</v>
      </c>
      <c r="G31" s="39">
        <f t="shared" si="0"/>
        <v>3091576.74</v>
      </c>
      <c r="H31" s="26">
        <f t="shared" si="1"/>
        <v>0</v>
      </c>
    </row>
    <row r="32" spans="1:8" x14ac:dyDescent="0.25">
      <c r="A32" s="44">
        <v>3.3</v>
      </c>
      <c r="B32" s="41" t="s">
        <v>36</v>
      </c>
      <c r="C32" s="36">
        <v>3245.1</v>
      </c>
      <c r="D32" s="37" t="s">
        <v>19</v>
      </c>
      <c r="E32" s="34">
        <v>389.87</v>
      </c>
      <c r="F32" s="38">
        <f>ROUND(C32*E32,2)</f>
        <v>1265167.1399999999</v>
      </c>
      <c r="G32" s="39">
        <f t="shared" si="0"/>
        <v>1265167.1399999999</v>
      </c>
      <c r="H32" s="26">
        <f t="shared" si="1"/>
        <v>0</v>
      </c>
    </row>
    <row r="33" spans="1:8" x14ac:dyDescent="0.25">
      <c r="A33" s="44">
        <v>3.4</v>
      </c>
      <c r="B33" s="41" t="s">
        <v>37</v>
      </c>
      <c r="C33" s="36">
        <v>1242.43</v>
      </c>
      <c r="D33" s="37" t="s">
        <v>19</v>
      </c>
      <c r="E33" s="34">
        <v>242.88</v>
      </c>
      <c r="F33" s="38">
        <f>ROUND(C33*E33,2)</f>
        <v>301761.40000000002</v>
      </c>
      <c r="G33" s="39">
        <f t="shared" si="0"/>
        <v>301761.40000000002</v>
      </c>
      <c r="H33" s="26">
        <f t="shared" si="1"/>
        <v>0</v>
      </c>
    </row>
    <row r="34" spans="1:8" x14ac:dyDescent="0.25">
      <c r="A34" s="40"/>
      <c r="B34" s="41"/>
      <c r="C34" s="36"/>
      <c r="D34" s="37"/>
      <c r="E34" s="34"/>
      <c r="F34" s="38"/>
      <c r="G34" s="39">
        <f t="shared" si="0"/>
        <v>0</v>
      </c>
      <c r="H34" s="26">
        <f t="shared" si="1"/>
        <v>0</v>
      </c>
    </row>
    <row r="35" spans="1:8" x14ac:dyDescent="0.25">
      <c r="A35" s="35">
        <v>4</v>
      </c>
      <c r="B35" s="30" t="s">
        <v>38</v>
      </c>
      <c r="C35" s="36"/>
      <c r="D35" s="37"/>
      <c r="E35" s="48"/>
      <c r="F35" s="38"/>
      <c r="G35" s="39">
        <f t="shared" si="0"/>
        <v>0</v>
      </c>
      <c r="H35" s="26">
        <f t="shared" si="1"/>
        <v>0</v>
      </c>
    </row>
    <row r="36" spans="1:8" x14ac:dyDescent="0.25">
      <c r="A36" s="44">
        <v>4.0999999999999996</v>
      </c>
      <c r="B36" s="41" t="s">
        <v>39</v>
      </c>
      <c r="C36" s="36">
        <v>1369.94</v>
      </c>
      <c r="D36" s="37" t="s">
        <v>19</v>
      </c>
      <c r="E36" s="34">
        <v>145.5</v>
      </c>
      <c r="F36" s="38">
        <f>ROUND(C36*E36,2)</f>
        <v>199326.27</v>
      </c>
      <c r="G36" s="39">
        <f t="shared" si="0"/>
        <v>199326.27</v>
      </c>
      <c r="H36" s="26">
        <f t="shared" si="1"/>
        <v>0</v>
      </c>
    </row>
    <row r="37" spans="1:8" x14ac:dyDescent="0.25">
      <c r="A37" s="44">
        <v>4.2</v>
      </c>
      <c r="B37" s="41" t="s">
        <v>35</v>
      </c>
      <c r="C37" s="36">
        <v>3614.78</v>
      </c>
      <c r="D37" s="37" t="s">
        <v>19</v>
      </c>
      <c r="E37" s="34">
        <v>133.94</v>
      </c>
      <c r="F37" s="38">
        <f>ROUND(C37*E37,2)</f>
        <v>484163.63</v>
      </c>
      <c r="G37" s="39">
        <f t="shared" si="0"/>
        <v>484163.63</v>
      </c>
      <c r="H37" s="26">
        <f t="shared" si="1"/>
        <v>0</v>
      </c>
    </row>
    <row r="38" spans="1:8" x14ac:dyDescent="0.25">
      <c r="A38" s="44">
        <v>4.3</v>
      </c>
      <c r="B38" s="41" t="s">
        <v>36</v>
      </c>
      <c r="C38" s="36">
        <v>3245.1</v>
      </c>
      <c r="D38" s="37" t="s">
        <v>19</v>
      </c>
      <c r="E38" s="34">
        <v>117.55</v>
      </c>
      <c r="F38" s="38">
        <f>ROUND(C38*E38,2)</f>
        <v>381461.51</v>
      </c>
      <c r="G38" s="39">
        <f t="shared" si="0"/>
        <v>381461.51</v>
      </c>
      <c r="H38" s="26">
        <f t="shared" si="1"/>
        <v>0</v>
      </c>
    </row>
    <row r="39" spans="1:8" x14ac:dyDescent="0.25">
      <c r="A39" s="44">
        <v>4.4000000000000004</v>
      </c>
      <c r="B39" s="41" t="s">
        <v>37</v>
      </c>
      <c r="C39" s="36">
        <v>1242.43</v>
      </c>
      <c r="D39" s="37" t="s">
        <v>19</v>
      </c>
      <c r="E39" s="34">
        <v>96.85</v>
      </c>
      <c r="F39" s="38">
        <f>ROUND(C39*E39,2)</f>
        <v>120329.35</v>
      </c>
      <c r="G39" s="39">
        <f t="shared" si="0"/>
        <v>120329.35</v>
      </c>
      <c r="H39" s="26">
        <f t="shared" si="1"/>
        <v>0</v>
      </c>
    </row>
    <row r="40" spans="1:8" x14ac:dyDescent="0.25">
      <c r="A40" s="40"/>
      <c r="B40" s="49"/>
      <c r="C40" s="46"/>
      <c r="D40" s="50"/>
      <c r="E40" s="34"/>
      <c r="F40" s="38"/>
      <c r="G40" s="39">
        <f t="shared" si="0"/>
        <v>0</v>
      </c>
      <c r="H40" s="26">
        <f t="shared" si="1"/>
        <v>0</v>
      </c>
    </row>
    <row r="41" spans="1:8" x14ac:dyDescent="0.25">
      <c r="A41" s="35">
        <v>5</v>
      </c>
      <c r="B41" s="30" t="s">
        <v>40</v>
      </c>
      <c r="C41" s="36"/>
      <c r="D41" s="37"/>
      <c r="E41" s="48"/>
      <c r="F41" s="38"/>
      <c r="G41" s="39">
        <f t="shared" si="0"/>
        <v>0</v>
      </c>
      <c r="H41" s="26">
        <f t="shared" si="1"/>
        <v>0</v>
      </c>
    </row>
    <row r="42" spans="1:8" ht="26.4" x14ac:dyDescent="0.25">
      <c r="A42" s="44">
        <v>5.0999999999999996</v>
      </c>
      <c r="B42" s="41" t="s">
        <v>41</v>
      </c>
      <c r="C42" s="46">
        <v>1</v>
      </c>
      <c r="D42" s="37" t="s">
        <v>42</v>
      </c>
      <c r="E42" s="34">
        <v>9013.66</v>
      </c>
      <c r="F42" s="38">
        <f t="shared" ref="F42:F76" si="3">ROUND(C42*E42,2)</f>
        <v>9013.66</v>
      </c>
      <c r="G42" s="39">
        <f t="shared" si="0"/>
        <v>9013.66</v>
      </c>
      <c r="H42" s="26">
        <f t="shared" si="1"/>
        <v>0</v>
      </c>
    </row>
    <row r="43" spans="1:8" ht="26.4" x14ac:dyDescent="0.25">
      <c r="A43" s="44">
        <v>5.2</v>
      </c>
      <c r="B43" s="41" t="s">
        <v>43</v>
      </c>
      <c r="C43" s="46">
        <v>5</v>
      </c>
      <c r="D43" s="37" t="s">
        <v>42</v>
      </c>
      <c r="E43" s="34">
        <v>6509.23</v>
      </c>
      <c r="F43" s="38">
        <f t="shared" si="3"/>
        <v>32546.15</v>
      </c>
      <c r="G43" s="39">
        <f t="shared" si="0"/>
        <v>32546.15</v>
      </c>
      <c r="H43" s="26">
        <f t="shared" si="1"/>
        <v>0</v>
      </c>
    </row>
    <row r="44" spans="1:8" ht="26.4" x14ac:dyDescent="0.25">
      <c r="A44" s="44">
        <v>5.3</v>
      </c>
      <c r="B44" s="41" t="s">
        <v>44</v>
      </c>
      <c r="C44" s="46">
        <v>2</v>
      </c>
      <c r="D44" s="37" t="s">
        <v>42</v>
      </c>
      <c r="E44" s="34">
        <v>5131.87</v>
      </c>
      <c r="F44" s="38">
        <f t="shared" si="3"/>
        <v>10263.74</v>
      </c>
      <c r="G44" s="39">
        <f t="shared" si="0"/>
        <v>10263.74</v>
      </c>
      <c r="H44" s="26">
        <f t="shared" si="1"/>
        <v>0</v>
      </c>
    </row>
    <row r="45" spans="1:8" ht="26.4" x14ac:dyDescent="0.25">
      <c r="A45" s="44">
        <v>5.4</v>
      </c>
      <c r="B45" s="41" t="s">
        <v>45</v>
      </c>
      <c r="C45" s="46">
        <v>1</v>
      </c>
      <c r="D45" s="37" t="s">
        <v>42</v>
      </c>
      <c r="E45" s="34">
        <v>5674.67</v>
      </c>
      <c r="F45" s="38">
        <f t="shared" si="3"/>
        <v>5674.67</v>
      </c>
      <c r="G45" s="39">
        <f t="shared" si="0"/>
        <v>5674.67</v>
      </c>
      <c r="H45" s="26">
        <f t="shared" si="1"/>
        <v>0</v>
      </c>
    </row>
    <row r="46" spans="1:8" ht="26.4" x14ac:dyDescent="0.25">
      <c r="A46" s="44">
        <v>5.5</v>
      </c>
      <c r="B46" s="41" t="s">
        <v>46</v>
      </c>
      <c r="C46" s="46">
        <v>15</v>
      </c>
      <c r="D46" s="37" t="s">
        <v>42</v>
      </c>
      <c r="E46" s="34">
        <v>3831.02</v>
      </c>
      <c r="F46" s="38">
        <f t="shared" si="3"/>
        <v>57465.3</v>
      </c>
      <c r="G46" s="39">
        <f t="shared" si="0"/>
        <v>57465.3</v>
      </c>
      <c r="H46" s="26">
        <f t="shared" si="1"/>
        <v>0</v>
      </c>
    </row>
    <row r="47" spans="1:8" ht="26.4" x14ac:dyDescent="0.25">
      <c r="A47" s="44">
        <v>5.6</v>
      </c>
      <c r="B47" s="41" t="s">
        <v>47</v>
      </c>
      <c r="C47" s="46">
        <v>5</v>
      </c>
      <c r="D47" s="37" t="s">
        <v>42</v>
      </c>
      <c r="E47" s="34">
        <v>11558.08</v>
      </c>
      <c r="F47" s="38">
        <f t="shared" si="3"/>
        <v>57790.400000000001</v>
      </c>
      <c r="G47" s="39">
        <f t="shared" si="0"/>
        <v>57790.400000000001</v>
      </c>
      <c r="H47" s="26">
        <f t="shared" si="1"/>
        <v>0</v>
      </c>
    </row>
    <row r="48" spans="1:8" ht="26.4" x14ac:dyDescent="0.25">
      <c r="A48" s="44">
        <v>5.7</v>
      </c>
      <c r="B48" s="41" t="s">
        <v>48</v>
      </c>
      <c r="C48" s="46">
        <v>2</v>
      </c>
      <c r="D48" s="37" t="s">
        <v>42</v>
      </c>
      <c r="E48" s="34">
        <v>10655.31</v>
      </c>
      <c r="F48" s="38">
        <f t="shared" si="3"/>
        <v>21310.62</v>
      </c>
      <c r="G48" s="39">
        <f t="shared" si="0"/>
        <v>21310.62</v>
      </c>
      <c r="H48" s="26">
        <f t="shared" si="1"/>
        <v>0</v>
      </c>
    </row>
    <row r="49" spans="1:8" ht="26.4" x14ac:dyDescent="0.25">
      <c r="A49" s="44">
        <v>5.8</v>
      </c>
      <c r="B49" s="41" t="s">
        <v>49</v>
      </c>
      <c r="C49" s="46">
        <v>2</v>
      </c>
      <c r="D49" s="37" t="s">
        <v>42</v>
      </c>
      <c r="E49" s="34">
        <v>10543.22</v>
      </c>
      <c r="F49" s="38">
        <f t="shared" si="3"/>
        <v>21086.44</v>
      </c>
      <c r="G49" s="39">
        <f t="shared" si="0"/>
        <v>21086.44</v>
      </c>
      <c r="H49" s="26">
        <f t="shared" si="1"/>
        <v>0</v>
      </c>
    </row>
    <row r="50" spans="1:8" ht="26.4" x14ac:dyDescent="0.25">
      <c r="A50" s="44">
        <v>5.9</v>
      </c>
      <c r="B50" s="41" t="s">
        <v>50</v>
      </c>
      <c r="C50" s="46">
        <v>7</v>
      </c>
      <c r="D50" s="37" t="s">
        <v>42</v>
      </c>
      <c r="E50" s="34">
        <v>9850.8799999999992</v>
      </c>
      <c r="F50" s="38">
        <f t="shared" si="3"/>
        <v>68956.160000000003</v>
      </c>
      <c r="G50" s="39">
        <f t="shared" si="0"/>
        <v>68956.160000000003</v>
      </c>
      <c r="H50" s="26">
        <f t="shared" si="1"/>
        <v>0</v>
      </c>
    </row>
    <row r="51" spans="1:8" ht="26.4" x14ac:dyDescent="0.25">
      <c r="A51" s="51">
        <v>5.0999999999999996</v>
      </c>
      <c r="B51" s="41" t="s">
        <v>51</v>
      </c>
      <c r="C51" s="46">
        <v>7</v>
      </c>
      <c r="D51" s="37" t="s">
        <v>42</v>
      </c>
      <c r="E51" s="34">
        <v>8410.2999999999993</v>
      </c>
      <c r="F51" s="38">
        <f t="shared" si="3"/>
        <v>58872.1</v>
      </c>
      <c r="G51" s="39">
        <f t="shared" si="0"/>
        <v>58872.1</v>
      </c>
      <c r="H51" s="26">
        <f t="shared" si="1"/>
        <v>0</v>
      </c>
    </row>
    <row r="52" spans="1:8" ht="26.4" x14ac:dyDescent="0.25">
      <c r="A52" s="52">
        <v>5.1100000000000003</v>
      </c>
      <c r="B52" s="53" t="s">
        <v>52</v>
      </c>
      <c r="C52" s="54">
        <v>20</v>
      </c>
      <c r="D52" s="55" t="s">
        <v>42</v>
      </c>
      <c r="E52" s="56">
        <v>8161.21</v>
      </c>
      <c r="F52" s="57">
        <f t="shared" si="3"/>
        <v>163224.20000000001</v>
      </c>
      <c r="G52" s="39">
        <f t="shared" si="0"/>
        <v>163224.20000000001</v>
      </c>
      <c r="H52" s="26">
        <f t="shared" si="1"/>
        <v>0</v>
      </c>
    </row>
    <row r="53" spans="1:8" ht="26.4" x14ac:dyDescent="0.25">
      <c r="A53" s="40">
        <v>5.12</v>
      </c>
      <c r="B53" s="41" t="s">
        <v>53</v>
      </c>
      <c r="C53" s="46">
        <v>17</v>
      </c>
      <c r="D53" s="37" t="s">
        <v>42</v>
      </c>
      <c r="E53" s="34">
        <v>7373.34</v>
      </c>
      <c r="F53" s="38">
        <f t="shared" si="3"/>
        <v>125346.78</v>
      </c>
      <c r="G53" s="39">
        <f t="shared" si="0"/>
        <v>125346.78</v>
      </c>
      <c r="H53" s="26">
        <f t="shared" si="1"/>
        <v>0</v>
      </c>
    </row>
    <row r="54" spans="1:8" ht="26.4" x14ac:dyDescent="0.25">
      <c r="A54" s="40">
        <v>5.13</v>
      </c>
      <c r="B54" s="41" t="s">
        <v>54</v>
      </c>
      <c r="C54" s="46">
        <v>5</v>
      </c>
      <c r="D54" s="37" t="s">
        <v>42</v>
      </c>
      <c r="E54" s="34">
        <v>7913.55</v>
      </c>
      <c r="F54" s="38">
        <f t="shared" si="3"/>
        <v>39567.75</v>
      </c>
      <c r="G54" s="39">
        <f t="shared" si="0"/>
        <v>39567.75</v>
      </c>
      <c r="H54" s="26">
        <f t="shared" si="1"/>
        <v>0</v>
      </c>
    </row>
    <row r="55" spans="1:8" ht="26.4" x14ac:dyDescent="0.25">
      <c r="A55" s="51">
        <v>5.14</v>
      </c>
      <c r="B55" s="41" t="s">
        <v>55</v>
      </c>
      <c r="C55" s="46">
        <v>15</v>
      </c>
      <c r="D55" s="37" t="s">
        <v>42</v>
      </c>
      <c r="E55" s="34">
        <v>7159.26</v>
      </c>
      <c r="F55" s="38">
        <f t="shared" si="3"/>
        <v>107388.9</v>
      </c>
      <c r="G55" s="39">
        <f t="shared" si="0"/>
        <v>107388.9</v>
      </c>
      <c r="H55" s="26">
        <f t="shared" si="1"/>
        <v>0</v>
      </c>
    </row>
    <row r="56" spans="1:8" ht="26.4" x14ac:dyDescent="0.25">
      <c r="A56" s="51">
        <v>5.15</v>
      </c>
      <c r="B56" s="41" t="s">
        <v>56</v>
      </c>
      <c r="C56" s="46">
        <v>20</v>
      </c>
      <c r="D56" s="37" t="s">
        <v>42</v>
      </c>
      <c r="E56" s="34">
        <v>4741.8999999999996</v>
      </c>
      <c r="F56" s="38">
        <f t="shared" si="3"/>
        <v>94838</v>
      </c>
      <c r="G56" s="39">
        <f t="shared" si="0"/>
        <v>94838</v>
      </c>
      <c r="H56" s="26">
        <f t="shared" si="1"/>
        <v>0</v>
      </c>
    </row>
    <row r="57" spans="1:8" ht="26.4" x14ac:dyDescent="0.25">
      <c r="A57" s="40">
        <v>5.16</v>
      </c>
      <c r="B57" s="41" t="s">
        <v>57</v>
      </c>
      <c r="C57" s="46">
        <v>1</v>
      </c>
      <c r="D57" s="37" t="s">
        <v>42</v>
      </c>
      <c r="E57" s="34">
        <v>7114.02</v>
      </c>
      <c r="F57" s="38">
        <f t="shared" si="3"/>
        <v>7114.02</v>
      </c>
      <c r="G57" s="39">
        <f t="shared" si="0"/>
        <v>7114.02</v>
      </c>
      <c r="H57" s="26">
        <f t="shared" si="1"/>
        <v>0</v>
      </c>
    </row>
    <row r="58" spans="1:8" ht="26.4" x14ac:dyDescent="0.25">
      <c r="A58" s="51">
        <v>5.17</v>
      </c>
      <c r="B58" s="41" t="s">
        <v>58</v>
      </c>
      <c r="C58" s="46">
        <v>3</v>
      </c>
      <c r="D58" s="37" t="s">
        <v>42</v>
      </c>
      <c r="E58" s="34">
        <v>6384.15</v>
      </c>
      <c r="F58" s="38">
        <f t="shared" si="3"/>
        <v>19152.45</v>
      </c>
      <c r="G58" s="39">
        <f t="shared" si="0"/>
        <v>19152.45</v>
      </c>
      <c r="H58" s="26">
        <f t="shared" si="1"/>
        <v>0</v>
      </c>
    </row>
    <row r="59" spans="1:8" ht="26.4" x14ac:dyDescent="0.25">
      <c r="A59" s="51">
        <v>5.18</v>
      </c>
      <c r="B59" s="41" t="s">
        <v>59</v>
      </c>
      <c r="C59" s="46">
        <v>5</v>
      </c>
      <c r="D59" s="37" t="s">
        <v>42</v>
      </c>
      <c r="E59" s="34">
        <v>5332.93</v>
      </c>
      <c r="F59" s="38">
        <f t="shared" si="3"/>
        <v>26664.65</v>
      </c>
      <c r="G59" s="39">
        <f t="shared" si="0"/>
        <v>26664.65</v>
      </c>
      <c r="H59" s="26">
        <f t="shared" si="1"/>
        <v>0</v>
      </c>
    </row>
    <row r="60" spans="1:8" ht="26.4" x14ac:dyDescent="0.25">
      <c r="A60" s="51">
        <v>5.19</v>
      </c>
      <c r="B60" s="41" t="s">
        <v>60</v>
      </c>
      <c r="C60" s="46">
        <v>8</v>
      </c>
      <c r="D60" s="37" t="s">
        <v>42</v>
      </c>
      <c r="E60" s="34">
        <v>4640.59</v>
      </c>
      <c r="F60" s="38">
        <f t="shared" si="3"/>
        <v>37124.720000000001</v>
      </c>
      <c r="G60" s="39">
        <f t="shared" si="0"/>
        <v>37124.720000000001</v>
      </c>
      <c r="H60" s="26">
        <f t="shared" si="1"/>
        <v>0</v>
      </c>
    </row>
    <row r="61" spans="1:8" ht="26.4" x14ac:dyDescent="0.25">
      <c r="A61" s="51">
        <v>5.2</v>
      </c>
      <c r="B61" s="41" t="s">
        <v>61</v>
      </c>
      <c r="C61" s="46">
        <v>5</v>
      </c>
      <c r="D61" s="37" t="s">
        <v>42</v>
      </c>
      <c r="E61" s="34">
        <v>4251.21</v>
      </c>
      <c r="F61" s="38">
        <f t="shared" si="3"/>
        <v>21256.05</v>
      </c>
      <c r="G61" s="39">
        <f t="shared" si="0"/>
        <v>21256.05</v>
      </c>
      <c r="H61" s="26">
        <f t="shared" si="1"/>
        <v>0</v>
      </c>
    </row>
    <row r="62" spans="1:8" ht="26.4" x14ac:dyDescent="0.25">
      <c r="A62" s="51">
        <v>5.21</v>
      </c>
      <c r="B62" s="41" t="s">
        <v>62</v>
      </c>
      <c r="C62" s="46">
        <v>1</v>
      </c>
      <c r="D62" s="37" t="s">
        <v>42</v>
      </c>
      <c r="E62" s="34">
        <v>15276.1</v>
      </c>
      <c r="F62" s="38">
        <f t="shared" si="3"/>
        <v>15276.1</v>
      </c>
      <c r="G62" s="39">
        <f t="shared" si="0"/>
        <v>15276.1</v>
      </c>
      <c r="H62" s="26">
        <f t="shared" si="1"/>
        <v>0</v>
      </c>
    </row>
    <row r="63" spans="1:8" ht="26.4" x14ac:dyDescent="0.25">
      <c r="A63" s="51">
        <v>5.22</v>
      </c>
      <c r="B63" s="41" t="s">
        <v>63</v>
      </c>
      <c r="C63" s="46">
        <v>3</v>
      </c>
      <c r="D63" s="37" t="s">
        <v>42</v>
      </c>
      <c r="E63" s="34">
        <v>15599.94</v>
      </c>
      <c r="F63" s="38">
        <f t="shared" si="3"/>
        <v>46799.82</v>
      </c>
      <c r="G63" s="39">
        <f t="shared" si="0"/>
        <v>46799.82</v>
      </c>
      <c r="H63" s="26">
        <f t="shared" si="1"/>
        <v>0</v>
      </c>
    </row>
    <row r="64" spans="1:8" ht="26.4" x14ac:dyDescent="0.25">
      <c r="A64" s="51">
        <v>5.23</v>
      </c>
      <c r="B64" s="41" t="s">
        <v>64</v>
      </c>
      <c r="C64" s="46">
        <v>1</v>
      </c>
      <c r="D64" s="37" t="s">
        <v>42</v>
      </c>
      <c r="E64" s="34">
        <v>13676.69</v>
      </c>
      <c r="F64" s="38">
        <f t="shared" si="3"/>
        <v>13676.69</v>
      </c>
      <c r="G64" s="39">
        <f t="shared" si="0"/>
        <v>13676.69</v>
      </c>
      <c r="H64" s="26">
        <f t="shared" si="1"/>
        <v>0</v>
      </c>
    </row>
    <row r="65" spans="1:8" ht="26.4" x14ac:dyDescent="0.25">
      <c r="A65" s="51">
        <v>5.24</v>
      </c>
      <c r="B65" s="41" t="s">
        <v>65</v>
      </c>
      <c r="C65" s="46">
        <v>4</v>
      </c>
      <c r="D65" s="37" t="s">
        <v>42</v>
      </c>
      <c r="E65" s="34">
        <v>14000.54</v>
      </c>
      <c r="F65" s="38">
        <f t="shared" si="3"/>
        <v>56002.16</v>
      </c>
      <c r="G65" s="39">
        <f t="shared" si="0"/>
        <v>56002.16</v>
      </c>
      <c r="H65" s="26">
        <f t="shared" si="1"/>
        <v>0</v>
      </c>
    </row>
    <row r="66" spans="1:8" ht="26.4" x14ac:dyDescent="0.25">
      <c r="A66" s="51">
        <v>5.25</v>
      </c>
      <c r="B66" s="41" t="s">
        <v>66</v>
      </c>
      <c r="C66" s="46">
        <v>7</v>
      </c>
      <c r="D66" s="37" t="s">
        <v>42</v>
      </c>
      <c r="E66" s="34">
        <v>12615.86</v>
      </c>
      <c r="F66" s="38">
        <f t="shared" si="3"/>
        <v>88311.02</v>
      </c>
      <c r="G66" s="39">
        <f t="shared" si="0"/>
        <v>88311.02</v>
      </c>
      <c r="H66" s="26">
        <f t="shared" si="1"/>
        <v>0</v>
      </c>
    </row>
    <row r="67" spans="1:8" ht="26.4" x14ac:dyDescent="0.25">
      <c r="A67" s="51">
        <v>5.26</v>
      </c>
      <c r="B67" s="41" t="s">
        <v>67</v>
      </c>
      <c r="C67" s="46">
        <v>1</v>
      </c>
      <c r="D67" s="37" t="s">
        <v>42</v>
      </c>
      <c r="E67" s="34">
        <v>14324.37</v>
      </c>
      <c r="F67" s="38">
        <f t="shared" si="3"/>
        <v>14324.37</v>
      </c>
      <c r="G67" s="39">
        <f t="shared" si="0"/>
        <v>14324.37</v>
      </c>
      <c r="H67" s="26">
        <f t="shared" si="1"/>
        <v>0</v>
      </c>
    </row>
    <row r="68" spans="1:8" ht="26.4" x14ac:dyDescent="0.25">
      <c r="A68" s="51">
        <v>5.27</v>
      </c>
      <c r="B68" s="41" t="s">
        <v>68</v>
      </c>
      <c r="C68" s="46">
        <v>13</v>
      </c>
      <c r="D68" s="37" t="s">
        <v>42</v>
      </c>
      <c r="E68" s="34">
        <v>12939.7</v>
      </c>
      <c r="F68" s="38">
        <f t="shared" si="3"/>
        <v>168216.1</v>
      </c>
      <c r="G68" s="39">
        <f t="shared" si="0"/>
        <v>168216.1</v>
      </c>
      <c r="H68" s="26">
        <f t="shared" si="1"/>
        <v>0</v>
      </c>
    </row>
    <row r="69" spans="1:8" ht="26.4" x14ac:dyDescent="0.25">
      <c r="A69" s="51">
        <v>5.28</v>
      </c>
      <c r="B69" s="41" t="s">
        <v>69</v>
      </c>
      <c r="C69" s="46">
        <v>7</v>
      </c>
      <c r="D69" s="37" t="s">
        <v>42</v>
      </c>
      <c r="E69" s="34">
        <v>8326.9</v>
      </c>
      <c r="F69" s="38">
        <f t="shared" si="3"/>
        <v>58288.3</v>
      </c>
      <c r="G69" s="39">
        <f t="shared" si="0"/>
        <v>58288.3</v>
      </c>
      <c r="H69" s="26">
        <f t="shared" si="1"/>
        <v>0</v>
      </c>
    </row>
    <row r="70" spans="1:8" ht="26.4" x14ac:dyDescent="0.25">
      <c r="A70" s="51">
        <v>5.29</v>
      </c>
      <c r="B70" s="41" t="s">
        <v>70</v>
      </c>
      <c r="C70" s="46">
        <v>1</v>
      </c>
      <c r="D70" s="37" t="s">
        <v>42</v>
      </c>
      <c r="E70" s="34">
        <v>1089.95</v>
      </c>
      <c r="F70" s="38">
        <f t="shared" si="3"/>
        <v>1089.95</v>
      </c>
      <c r="G70" s="39">
        <f t="shared" si="0"/>
        <v>1089.95</v>
      </c>
      <c r="H70" s="26">
        <f t="shared" si="1"/>
        <v>0</v>
      </c>
    </row>
    <row r="71" spans="1:8" ht="26.4" x14ac:dyDescent="0.25">
      <c r="A71" s="51">
        <v>5.3</v>
      </c>
      <c r="B71" s="41" t="s">
        <v>71</v>
      </c>
      <c r="C71" s="46">
        <v>14</v>
      </c>
      <c r="D71" s="37" t="s">
        <v>42</v>
      </c>
      <c r="E71" s="34">
        <v>1067.19</v>
      </c>
      <c r="F71" s="38">
        <f t="shared" si="3"/>
        <v>14940.66</v>
      </c>
      <c r="G71" s="39">
        <f t="shared" si="0"/>
        <v>14940.66</v>
      </c>
      <c r="H71" s="26">
        <f t="shared" si="1"/>
        <v>0</v>
      </c>
    </row>
    <row r="72" spans="1:8" x14ac:dyDescent="0.25">
      <c r="A72" s="51">
        <v>5.31</v>
      </c>
      <c r="B72" s="41" t="s">
        <v>72</v>
      </c>
      <c r="C72" s="46">
        <v>38</v>
      </c>
      <c r="D72" s="37" t="s">
        <v>42</v>
      </c>
      <c r="E72" s="34">
        <v>3400.25</v>
      </c>
      <c r="F72" s="38">
        <f t="shared" si="3"/>
        <v>129209.5</v>
      </c>
      <c r="G72" s="39">
        <f t="shared" si="0"/>
        <v>129209.5</v>
      </c>
      <c r="H72" s="26">
        <f t="shared" si="1"/>
        <v>0</v>
      </c>
    </row>
    <row r="73" spans="1:8" x14ac:dyDescent="0.25">
      <c r="A73" s="51">
        <v>5.32</v>
      </c>
      <c r="B73" s="41" t="s">
        <v>73</v>
      </c>
      <c r="C73" s="46">
        <v>90</v>
      </c>
      <c r="D73" s="37" t="s">
        <v>42</v>
      </c>
      <c r="E73" s="34">
        <v>2696.28</v>
      </c>
      <c r="F73" s="38">
        <f t="shared" si="3"/>
        <v>242665.2</v>
      </c>
      <c r="G73" s="39">
        <f t="shared" si="0"/>
        <v>242665.2</v>
      </c>
      <c r="H73" s="26">
        <f t="shared" si="1"/>
        <v>0</v>
      </c>
    </row>
    <row r="74" spans="1:8" x14ac:dyDescent="0.25">
      <c r="A74" s="51">
        <v>5.33</v>
      </c>
      <c r="B74" s="41" t="s">
        <v>74</v>
      </c>
      <c r="C74" s="46">
        <v>26</v>
      </c>
      <c r="D74" s="37" t="s">
        <v>42</v>
      </c>
      <c r="E74" s="34">
        <v>1713.53</v>
      </c>
      <c r="F74" s="38">
        <f t="shared" si="3"/>
        <v>44551.78</v>
      </c>
      <c r="G74" s="39">
        <f t="shared" si="0"/>
        <v>44551.78</v>
      </c>
      <c r="H74" s="26">
        <f t="shared" si="1"/>
        <v>0</v>
      </c>
    </row>
    <row r="75" spans="1:8" x14ac:dyDescent="0.25">
      <c r="A75" s="51">
        <v>5.34</v>
      </c>
      <c r="B75" s="41" t="s">
        <v>75</v>
      </c>
      <c r="C75" s="46">
        <v>53</v>
      </c>
      <c r="D75" s="37" t="s">
        <v>42</v>
      </c>
      <c r="E75" s="34">
        <v>1565.4</v>
      </c>
      <c r="F75" s="38">
        <f t="shared" si="3"/>
        <v>82966.2</v>
      </c>
      <c r="G75" s="39">
        <f t="shared" si="0"/>
        <v>82966.2</v>
      </c>
      <c r="H75" s="26">
        <f t="shared" si="1"/>
        <v>0</v>
      </c>
    </row>
    <row r="76" spans="1:8" ht="38.25" customHeight="1" x14ac:dyDescent="0.25">
      <c r="A76" s="51">
        <v>5.35</v>
      </c>
      <c r="B76" s="41" t="s">
        <v>76</v>
      </c>
      <c r="C76" s="46">
        <v>60</v>
      </c>
      <c r="D76" s="37" t="s">
        <v>42</v>
      </c>
      <c r="E76" s="34">
        <v>29818.3</v>
      </c>
      <c r="F76" s="38">
        <f t="shared" si="3"/>
        <v>1789098</v>
      </c>
      <c r="G76" s="39">
        <f t="shared" si="0"/>
        <v>1789098</v>
      </c>
      <c r="H76" s="26">
        <f t="shared" si="1"/>
        <v>0</v>
      </c>
    </row>
    <row r="77" spans="1:8" x14ac:dyDescent="0.25">
      <c r="A77" s="51"/>
      <c r="B77" s="41"/>
      <c r="C77" s="46"/>
      <c r="D77" s="37"/>
      <c r="E77" s="34"/>
      <c r="F77" s="38"/>
      <c r="G77" s="39">
        <f t="shared" si="0"/>
        <v>0</v>
      </c>
      <c r="H77" s="26">
        <f t="shared" si="1"/>
        <v>0</v>
      </c>
    </row>
    <row r="78" spans="1:8" ht="26.4" x14ac:dyDescent="0.25">
      <c r="A78" s="35">
        <v>6</v>
      </c>
      <c r="B78" s="30" t="s">
        <v>77</v>
      </c>
      <c r="C78" s="36"/>
      <c r="D78" s="37"/>
      <c r="E78" s="34"/>
      <c r="F78" s="38"/>
      <c r="G78" s="39">
        <f t="shared" si="0"/>
        <v>0</v>
      </c>
      <c r="H78" s="26">
        <f t="shared" si="1"/>
        <v>0</v>
      </c>
    </row>
    <row r="79" spans="1:8" ht="39.6" x14ac:dyDescent="0.25">
      <c r="A79" s="58">
        <v>6.1</v>
      </c>
      <c r="B79" s="53" t="s">
        <v>78</v>
      </c>
      <c r="C79" s="54">
        <v>6</v>
      </c>
      <c r="D79" s="55" t="s">
        <v>42</v>
      </c>
      <c r="E79" s="56">
        <v>74512.98</v>
      </c>
      <c r="F79" s="57">
        <f t="shared" ref="F79:F85" si="4">ROUND(C79*E79,2)</f>
        <v>447077.88</v>
      </c>
      <c r="G79" s="39">
        <f t="shared" si="0"/>
        <v>447077.88</v>
      </c>
      <c r="H79" s="26">
        <f t="shared" si="1"/>
        <v>0</v>
      </c>
    </row>
    <row r="80" spans="1:8" ht="39.6" x14ac:dyDescent="0.25">
      <c r="A80" s="59">
        <v>6.2</v>
      </c>
      <c r="B80" s="41" t="s">
        <v>79</v>
      </c>
      <c r="C80" s="46">
        <v>5</v>
      </c>
      <c r="D80" s="37" t="s">
        <v>42</v>
      </c>
      <c r="E80" s="34">
        <v>41032.239999999998</v>
      </c>
      <c r="F80" s="38">
        <f t="shared" si="4"/>
        <v>205161.2</v>
      </c>
      <c r="G80" s="39">
        <f t="shared" ref="G80:G143" si="5">ROUND(C80*E80,2)</f>
        <v>205161.2</v>
      </c>
      <c r="H80" s="26">
        <f t="shared" si="1"/>
        <v>0</v>
      </c>
    </row>
    <row r="81" spans="1:8" ht="39.6" x14ac:dyDescent="0.25">
      <c r="A81" s="59">
        <v>6.3</v>
      </c>
      <c r="B81" s="41" t="s">
        <v>80</v>
      </c>
      <c r="C81" s="46">
        <v>4</v>
      </c>
      <c r="D81" s="37" t="s">
        <v>42</v>
      </c>
      <c r="E81" s="34">
        <v>14377.91</v>
      </c>
      <c r="F81" s="38">
        <f t="shared" si="4"/>
        <v>57511.64</v>
      </c>
      <c r="G81" s="39">
        <f t="shared" si="5"/>
        <v>57511.64</v>
      </c>
      <c r="H81" s="26">
        <f t="shared" ref="H81:H144" si="6">G81-F81</f>
        <v>0</v>
      </c>
    </row>
    <row r="82" spans="1:8" ht="39.6" x14ac:dyDescent="0.25">
      <c r="A82" s="59">
        <v>6.4</v>
      </c>
      <c r="B82" s="41" t="s">
        <v>81</v>
      </c>
      <c r="C82" s="46">
        <v>8</v>
      </c>
      <c r="D82" s="37" t="s">
        <v>42</v>
      </c>
      <c r="E82" s="34">
        <v>11160.4</v>
      </c>
      <c r="F82" s="38">
        <f t="shared" si="4"/>
        <v>89283.199999999997</v>
      </c>
      <c r="G82" s="39">
        <f t="shared" si="5"/>
        <v>89283.199999999997</v>
      </c>
      <c r="H82" s="26">
        <f t="shared" si="6"/>
        <v>0</v>
      </c>
    </row>
    <row r="83" spans="1:8" ht="26.4" x14ac:dyDescent="0.25">
      <c r="A83" s="59">
        <v>6.5</v>
      </c>
      <c r="B83" s="60" t="s">
        <v>82</v>
      </c>
      <c r="C83" s="46">
        <v>23</v>
      </c>
      <c r="D83" s="37" t="s">
        <v>42</v>
      </c>
      <c r="E83" s="34">
        <v>30872.11</v>
      </c>
      <c r="F83" s="38">
        <f t="shared" si="4"/>
        <v>710058.53</v>
      </c>
      <c r="G83" s="39">
        <f t="shared" si="5"/>
        <v>710058.53</v>
      </c>
      <c r="H83" s="26">
        <f t="shared" si="6"/>
        <v>0</v>
      </c>
    </row>
    <row r="84" spans="1:8" x14ac:dyDescent="0.25">
      <c r="A84" s="59">
        <v>6.6</v>
      </c>
      <c r="B84" s="41" t="s">
        <v>83</v>
      </c>
      <c r="C84" s="46">
        <v>3</v>
      </c>
      <c r="D84" s="37" t="s">
        <v>42</v>
      </c>
      <c r="E84" s="34">
        <v>7304.14</v>
      </c>
      <c r="F84" s="38">
        <f t="shared" si="4"/>
        <v>21912.42</v>
      </c>
      <c r="G84" s="39">
        <f t="shared" si="5"/>
        <v>21912.42</v>
      </c>
      <c r="H84" s="26">
        <f t="shared" si="6"/>
        <v>0</v>
      </c>
    </row>
    <row r="85" spans="1:8" x14ac:dyDescent="0.25">
      <c r="A85" s="59">
        <v>6.7</v>
      </c>
      <c r="B85" s="49" t="s">
        <v>84</v>
      </c>
      <c r="C85" s="46">
        <v>1</v>
      </c>
      <c r="D85" s="37" t="s">
        <v>42</v>
      </c>
      <c r="E85" s="34">
        <v>128553.19</v>
      </c>
      <c r="F85" s="38">
        <f t="shared" si="4"/>
        <v>128553.19</v>
      </c>
      <c r="G85" s="39">
        <f t="shared" si="5"/>
        <v>128553.19</v>
      </c>
      <c r="H85" s="26">
        <f t="shared" si="6"/>
        <v>0</v>
      </c>
    </row>
    <row r="86" spans="1:8" x14ac:dyDescent="0.25">
      <c r="A86" s="40"/>
      <c r="B86" s="49"/>
      <c r="C86" s="46"/>
      <c r="D86" s="37"/>
      <c r="E86" s="34"/>
      <c r="F86" s="38"/>
      <c r="G86" s="39">
        <f t="shared" si="5"/>
        <v>0</v>
      </c>
      <c r="H86" s="26">
        <f t="shared" si="6"/>
        <v>0</v>
      </c>
    </row>
    <row r="87" spans="1:8" x14ac:dyDescent="0.25">
      <c r="A87" s="35">
        <v>7</v>
      </c>
      <c r="B87" s="30" t="s">
        <v>85</v>
      </c>
      <c r="C87" s="36"/>
      <c r="D87" s="37"/>
      <c r="E87" s="34"/>
      <c r="F87" s="38"/>
      <c r="G87" s="39">
        <f t="shared" si="5"/>
        <v>0</v>
      </c>
      <c r="H87" s="26">
        <f t="shared" si="6"/>
        <v>0</v>
      </c>
    </row>
    <row r="88" spans="1:8" x14ac:dyDescent="0.25">
      <c r="A88" s="59">
        <v>7.1</v>
      </c>
      <c r="B88" s="41" t="s">
        <v>86</v>
      </c>
      <c r="C88" s="46">
        <v>43.85</v>
      </c>
      <c r="D88" s="37" t="s">
        <v>24</v>
      </c>
      <c r="E88" s="34">
        <v>13413.54</v>
      </c>
      <c r="F88" s="38">
        <f>ROUND(C88*E88,2)</f>
        <v>588183.73</v>
      </c>
      <c r="G88" s="39">
        <f t="shared" si="5"/>
        <v>588183.73</v>
      </c>
      <c r="H88" s="26">
        <f t="shared" si="6"/>
        <v>0</v>
      </c>
    </row>
    <row r="89" spans="1:8" x14ac:dyDescent="0.25">
      <c r="A89" s="40"/>
      <c r="B89" s="41"/>
      <c r="C89" s="46"/>
      <c r="D89" s="37"/>
      <c r="E89" s="34"/>
      <c r="F89" s="38"/>
      <c r="G89" s="39">
        <f t="shared" si="5"/>
        <v>0</v>
      </c>
      <c r="H89" s="26">
        <f t="shared" si="6"/>
        <v>0</v>
      </c>
    </row>
    <row r="90" spans="1:8" x14ac:dyDescent="0.25">
      <c r="A90" s="35">
        <v>8</v>
      </c>
      <c r="B90" s="30" t="s">
        <v>87</v>
      </c>
      <c r="C90" s="36"/>
      <c r="D90" s="37"/>
      <c r="E90" s="34"/>
      <c r="F90" s="38"/>
      <c r="G90" s="39">
        <f t="shared" si="5"/>
        <v>0</v>
      </c>
      <c r="H90" s="26">
        <f t="shared" si="6"/>
        <v>0</v>
      </c>
    </row>
    <row r="91" spans="1:8" ht="26.4" x14ac:dyDescent="0.25">
      <c r="A91" s="43">
        <v>8.1</v>
      </c>
      <c r="B91" s="30" t="s">
        <v>88</v>
      </c>
      <c r="C91" s="36"/>
      <c r="D91" s="37"/>
      <c r="E91" s="34"/>
      <c r="F91" s="38"/>
      <c r="G91" s="39">
        <f t="shared" si="5"/>
        <v>0</v>
      </c>
      <c r="H91" s="26">
        <f t="shared" si="6"/>
        <v>0</v>
      </c>
    </row>
    <row r="92" spans="1:8" x14ac:dyDescent="0.25">
      <c r="A92" s="40" t="s">
        <v>89</v>
      </c>
      <c r="B92" s="41" t="s">
        <v>18</v>
      </c>
      <c r="C92" s="46">
        <v>24</v>
      </c>
      <c r="D92" s="37" t="s">
        <v>19</v>
      </c>
      <c r="E92" s="34">
        <v>291.64999999999998</v>
      </c>
      <c r="F92" s="38">
        <f t="shared" ref="F92:F100" si="7">ROUND(C92*E92,2)</f>
        <v>6999.6</v>
      </c>
      <c r="G92" s="39">
        <f t="shared" si="5"/>
        <v>6999.6</v>
      </c>
      <c r="H92" s="26">
        <f t="shared" si="6"/>
        <v>0</v>
      </c>
    </row>
    <row r="93" spans="1:8" ht="26.4" x14ac:dyDescent="0.25">
      <c r="A93" s="40" t="s">
        <v>90</v>
      </c>
      <c r="B93" s="41" t="s">
        <v>91</v>
      </c>
      <c r="C93" s="46">
        <v>24</v>
      </c>
      <c r="D93" s="37" t="s">
        <v>19</v>
      </c>
      <c r="E93" s="34">
        <v>3770.74</v>
      </c>
      <c r="F93" s="38">
        <f t="shared" si="7"/>
        <v>90497.76</v>
      </c>
      <c r="G93" s="39">
        <f t="shared" si="5"/>
        <v>90497.76</v>
      </c>
      <c r="H93" s="26">
        <f t="shared" si="6"/>
        <v>0</v>
      </c>
    </row>
    <row r="94" spans="1:8" ht="26.4" x14ac:dyDescent="0.25">
      <c r="A94" s="40" t="s">
        <v>92</v>
      </c>
      <c r="B94" s="41" t="s">
        <v>93</v>
      </c>
      <c r="C94" s="46">
        <v>8</v>
      </c>
      <c r="D94" s="37" t="s">
        <v>42</v>
      </c>
      <c r="E94" s="34">
        <v>2056.92</v>
      </c>
      <c r="F94" s="38">
        <f t="shared" si="7"/>
        <v>16455.36</v>
      </c>
      <c r="G94" s="39">
        <f t="shared" si="5"/>
        <v>16455.36</v>
      </c>
      <c r="H94" s="26">
        <f t="shared" si="6"/>
        <v>0</v>
      </c>
    </row>
    <row r="95" spans="1:8" x14ac:dyDescent="0.25">
      <c r="A95" s="40" t="s">
        <v>94</v>
      </c>
      <c r="B95" s="41" t="s">
        <v>95</v>
      </c>
      <c r="C95" s="46">
        <v>4</v>
      </c>
      <c r="D95" s="37" t="s">
        <v>42</v>
      </c>
      <c r="E95" s="34">
        <v>3127.06</v>
      </c>
      <c r="F95" s="38">
        <f t="shared" si="7"/>
        <v>12508.24</v>
      </c>
      <c r="G95" s="39">
        <f t="shared" si="5"/>
        <v>12508.24</v>
      </c>
      <c r="H95" s="26">
        <f t="shared" si="6"/>
        <v>0</v>
      </c>
    </row>
    <row r="96" spans="1:8" x14ac:dyDescent="0.25">
      <c r="A96" s="40" t="s">
        <v>96</v>
      </c>
      <c r="B96" s="41" t="s">
        <v>97</v>
      </c>
      <c r="C96" s="46">
        <v>4</v>
      </c>
      <c r="D96" s="37" t="s">
        <v>42</v>
      </c>
      <c r="E96" s="34">
        <v>26827.08</v>
      </c>
      <c r="F96" s="38">
        <f t="shared" si="7"/>
        <v>107308.32</v>
      </c>
      <c r="G96" s="39">
        <f t="shared" si="5"/>
        <v>107308.32</v>
      </c>
      <c r="H96" s="26">
        <f t="shared" si="6"/>
        <v>0</v>
      </c>
    </row>
    <row r="97" spans="1:8" ht="26.4" x14ac:dyDescent="0.25">
      <c r="A97" s="40" t="s">
        <v>98</v>
      </c>
      <c r="B97" s="41" t="s">
        <v>99</v>
      </c>
      <c r="C97" s="46">
        <v>8</v>
      </c>
      <c r="D97" s="37" t="s">
        <v>42</v>
      </c>
      <c r="E97" s="34">
        <v>6185.8</v>
      </c>
      <c r="F97" s="38">
        <f t="shared" si="7"/>
        <v>49486.400000000001</v>
      </c>
      <c r="G97" s="39">
        <f t="shared" si="5"/>
        <v>49486.400000000001</v>
      </c>
      <c r="H97" s="26">
        <f t="shared" si="6"/>
        <v>0</v>
      </c>
    </row>
    <row r="98" spans="1:8" x14ac:dyDescent="0.25">
      <c r="A98" s="40" t="s">
        <v>100</v>
      </c>
      <c r="B98" s="41" t="s">
        <v>101</v>
      </c>
      <c r="C98" s="46">
        <v>9.6</v>
      </c>
      <c r="D98" s="37" t="s">
        <v>28</v>
      </c>
      <c r="E98" s="34">
        <v>262.02</v>
      </c>
      <c r="F98" s="38">
        <f t="shared" si="7"/>
        <v>2515.39</v>
      </c>
      <c r="G98" s="39">
        <f t="shared" si="5"/>
        <v>2515.39</v>
      </c>
      <c r="H98" s="26">
        <f t="shared" si="6"/>
        <v>0</v>
      </c>
    </row>
    <row r="99" spans="1:8" x14ac:dyDescent="0.25">
      <c r="A99" s="40" t="s">
        <v>102</v>
      </c>
      <c r="B99" s="41" t="s">
        <v>103</v>
      </c>
      <c r="C99" s="46">
        <v>9.6</v>
      </c>
      <c r="D99" s="37" t="s">
        <v>28</v>
      </c>
      <c r="E99" s="34">
        <v>366.88</v>
      </c>
      <c r="F99" s="38">
        <f t="shared" si="7"/>
        <v>3522.05</v>
      </c>
      <c r="G99" s="39">
        <f t="shared" si="5"/>
        <v>3522.05</v>
      </c>
      <c r="H99" s="26">
        <f t="shared" si="6"/>
        <v>0</v>
      </c>
    </row>
    <row r="100" spans="1:8" x14ac:dyDescent="0.25">
      <c r="A100" s="40" t="s">
        <v>104</v>
      </c>
      <c r="B100" s="41" t="s">
        <v>105</v>
      </c>
      <c r="C100" s="46">
        <v>2</v>
      </c>
      <c r="D100" s="37" t="s">
        <v>42</v>
      </c>
      <c r="E100" s="34">
        <v>44116.03</v>
      </c>
      <c r="F100" s="38">
        <f t="shared" si="7"/>
        <v>88232.06</v>
      </c>
      <c r="G100" s="39">
        <f t="shared" si="5"/>
        <v>88232.06</v>
      </c>
      <c r="H100" s="26">
        <f t="shared" si="6"/>
        <v>0</v>
      </c>
    </row>
    <row r="101" spans="1:8" x14ac:dyDescent="0.25">
      <c r="A101" s="40"/>
      <c r="B101" s="41"/>
      <c r="C101" s="46"/>
      <c r="D101" s="37"/>
      <c r="E101" s="34"/>
      <c r="F101" s="38"/>
      <c r="G101" s="39">
        <f t="shared" si="5"/>
        <v>0</v>
      </c>
      <c r="H101" s="26">
        <f t="shared" si="6"/>
        <v>0</v>
      </c>
    </row>
    <row r="102" spans="1:8" ht="26.4" x14ac:dyDescent="0.25">
      <c r="A102" s="43">
        <v>8.1999999999999993</v>
      </c>
      <c r="B102" s="30" t="s">
        <v>106</v>
      </c>
      <c r="C102" s="36"/>
      <c r="D102" s="37"/>
      <c r="E102" s="48"/>
      <c r="F102" s="38"/>
      <c r="G102" s="39">
        <f t="shared" si="5"/>
        <v>0</v>
      </c>
      <c r="H102" s="26">
        <f t="shared" si="6"/>
        <v>0</v>
      </c>
    </row>
    <row r="103" spans="1:8" x14ac:dyDescent="0.25">
      <c r="A103" s="40" t="s">
        <v>107</v>
      </c>
      <c r="B103" s="41" t="s">
        <v>18</v>
      </c>
      <c r="C103" s="46">
        <v>36</v>
      </c>
      <c r="D103" s="37" t="s">
        <v>19</v>
      </c>
      <c r="E103" s="34">
        <v>291.64999999999998</v>
      </c>
      <c r="F103" s="38">
        <f t="shared" ref="F103:F111" si="8">ROUND(C103*E103,2)</f>
        <v>10499.4</v>
      </c>
      <c r="G103" s="39">
        <f t="shared" si="5"/>
        <v>10499.4</v>
      </c>
      <c r="H103" s="26">
        <f t="shared" si="6"/>
        <v>0</v>
      </c>
    </row>
    <row r="104" spans="1:8" ht="26.4" x14ac:dyDescent="0.25">
      <c r="A104" s="40" t="s">
        <v>108</v>
      </c>
      <c r="B104" s="41" t="s">
        <v>109</v>
      </c>
      <c r="C104" s="46">
        <v>36</v>
      </c>
      <c r="D104" s="37" t="s">
        <v>19</v>
      </c>
      <c r="E104" s="34">
        <v>2740.12</v>
      </c>
      <c r="F104" s="38">
        <f t="shared" si="8"/>
        <v>98644.32</v>
      </c>
      <c r="G104" s="39">
        <f t="shared" si="5"/>
        <v>98644.32</v>
      </c>
      <c r="H104" s="26">
        <f t="shared" si="6"/>
        <v>0</v>
      </c>
    </row>
    <row r="105" spans="1:8" ht="26.4" x14ac:dyDescent="0.25">
      <c r="A105" s="40" t="s">
        <v>110</v>
      </c>
      <c r="B105" s="41" t="s">
        <v>111</v>
      </c>
      <c r="C105" s="46">
        <v>24</v>
      </c>
      <c r="D105" s="37" t="s">
        <v>42</v>
      </c>
      <c r="E105" s="34">
        <v>962.66</v>
      </c>
      <c r="F105" s="38">
        <f t="shared" si="8"/>
        <v>23103.84</v>
      </c>
      <c r="G105" s="39">
        <f t="shared" si="5"/>
        <v>23103.84</v>
      </c>
      <c r="H105" s="26">
        <f t="shared" si="6"/>
        <v>0</v>
      </c>
    </row>
    <row r="106" spans="1:8" x14ac:dyDescent="0.25">
      <c r="A106" s="40" t="s">
        <v>112</v>
      </c>
      <c r="B106" s="41" t="s">
        <v>113</v>
      </c>
      <c r="C106" s="46">
        <v>12</v>
      </c>
      <c r="D106" s="37" t="s">
        <v>42</v>
      </c>
      <c r="E106" s="34">
        <v>2508.4699999999998</v>
      </c>
      <c r="F106" s="38">
        <f t="shared" si="8"/>
        <v>30101.64</v>
      </c>
      <c r="G106" s="39">
        <f t="shared" si="5"/>
        <v>30101.64</v>
      </c>
      <c r="H106" s="26">
        <f t="shared" si="6"/>
        <v>0</v>
      </c>
    </row>
    <row r="107" spans="1:8" x14ac:dyDescent="0.25">
      <c r="A107" s="40" t="s">
        <v>114</v>
      </c>
      <c r="B107" s="41" t="s">
        <v>115</v>
      </c>
      <c r="C107" s="46">
        <v>12</v>
      </c>
      <c r="D107" s="37" t="s">
        <v>42</v>
      </c>
      <c r="E107" s="34">
        <v>13413.54</v>
      </c>
      <c r="F107" s="38">
        <f t="shared" si="8"/>
        <v>160962.48000000001</v>
      </c>
      <c r="G107" s="39">
        <f t="shared" si="5"/>
        <v>160962.48000000001</v>
      </c>
      <c r="H107" s="26">
        <f t="shared" si="6"/>
        <v>0</v>
      </c>
    </row>
    <row r="108" spans="1:8" x14ac:dyDescent="0.25">
      <c r="A108" s="40" t="s">
        <v>116</v>
      </c>
      <c r="B108" s="60" t="s">
        <v>117</v>
      </c>
      <c r="C108" s="46">
        <v>23.76</v>
      </c>
      <c r="D108" s="37" t="s">
        <v>24</v>
      </c>
      <c r="E108" s="34">
        <v>130.81</v>
      </c>
      <c r="F108" s="38">
        <f t="shared" si="8"/>
        <v>3108.05</v>
      </c>
      <c r="G108" s="39">
        <f t="shared" si="5"/>
        <v>3108.05</v>
      </c>
      <c r="H108" s="26">
        <f t="shared" si="6"/>
        <v>0</v>
      </c>
    </row>
    <row r="109" spans="1:8" x14ac:dyDescent="0.25">
      <c r="A109" s="40" t="s">
        <v>118</v>
      </c>
      <c r="B109" s="60" t="s">
        <v>119</v>
      </c>
      <c r="C109" s="46">
        <v>22.26</v>
      </c>
      <c r="D109" s="37" t="s">
        <v>24</v>
      </c>
      <c r="E109" s="34">
        <v>172.55</v>
      </c>
      <c r="F109" s="38">
        <f t="shared" si="8"/>
        <v>3840.96</v>
      </c>
      <c r="G109" s="39">
        <f t="shared" si="5"/>
        <v>3840.96</v>
      </c>
      <c r="H109" s="26">
        <f t="shared" si="6"/>
        <v>0</v>
      </c>
    </row>
    <row r="110" spans="1:8" x14ac:dyDescent="0.25">
      <c r="A110" s="40" t="s">
        <v>120</v>
      </c>
      <c r="B110" s="60" t="s">
        <v>121</v>
      </c>
      <c r="C110" s="46">
        <v>1.8</v>
      </c>
      <c r="D110" s="61" t="s">
        <v>24</v>
      </c>
      <c r="E110" s="34">
        <v>204.64</v>
      </c>
      <c r="F110" s="38">
        <f t="shared" si="8"/>
        <v>368.35</v>
      </c>
      <c r="G110" s="39">
        <f t="shared" si="5"/>
        <v>368.35</v>
      </c>
      <c r="H110" s="26">
        <f t="shared" si="6"/>
        <v>0</v>
      </c>
    </row>
    <row r="111" spans="1:8" x14ac:dyDescent="0.25">
      <c r="A111" s="40" t="s">
        <v>122</v>
      </c>
      <c r="B111" s="41" t="s">
        <v>105</v>
      </c>
      <c r="C111" s="46">
        <v>6</v>
      </c>
      <c r="D111" s="37" t="s">
        <v>42</v>
      </c>
      <c r="E111" s="34">
        <v>22058.02</v>
      </c>
      <c r="F111" s="38">
        <f t="shared" si="8"/>
        <v>132348.12</v>
      </c>
      <c r="G111" s="39">
        <f t="shared" si="5"/>
        <v>132348.12</v>
      </c>
      <c r="H111" s="26">
        <f t="shared" si="6"/>
        <v>0</v>
      </c>
    </row>
    <row r="112" spans="1:8" x14ac:dyDescent="0.25">
      <c r="A112" s="40"/>
      <c r="B112" s="41"/>
      <c r="C112" s="46"/>
      <c r="D112" s="37"/>
      <c r="E112" s="34"/>
      <c r="F112" s="38"/>
      <c r="G112" s="39">
        <f t="shared" si="5"/>
        <v>0</v>
      </c>
      <c r="H112" s="26">
        <f t="shared" si="6"/>
        <v>0</v>
      </c>
    </row>
    <row r="113" spans="1:8" ht="26.4" x14ac:dyDescent="0.25">
      <c r="A113" s="43">
        <v>8.3000000000000007</v>
      </c>
      <c r="B113" s="30" t="s">
        <v>123</v>
      </c>
      <c r="C113" s="36"/>
      <c r="D113" s="37"/>
      <c r="E113" s="48"/>
      <c r="F113" s="38"/>
      <c r="G113" s="39">
        <f t="shared" si="5"/>
        <v>0</v>
      </c>
      <c r="H113" s="26">
        <f t="shared" si="6"/>
        <v>0</v>
      </c>
    </row>
    <row r="114" spans="1:8" x14ac:dyDescent="0.25">
      <c r="A114" s="40" t="s">
        <v>124</v>
      </c>
      <c r="B114" s="41" t="s">
        <v>18</v>
      </c>
      <c r="C114" s="46">
        <v>18</v>
      </c>
      <c r="D114" s="37" t="s">
        <v>19</v>
      </c>
      <c r="E114" s="34">
        <v>291.64999999999998</v>
      </c>
      <c r="F114" s="38">
        <f t="shared" ref="F114:F122" si="9">ROUND(C114*E114,2)</f>
        <v>5249.7</v>
      </c>
      <c r="G114" s="39">
        <f t="shared" si="5"/>
        <v>5249.7</v>
      </c>
      <c r="H114" s="26">
        <f t="shared" si="6"/>
        <v>0</v>
      </c>
    </row>
    <row r="115" spans="1:8" ht="26.4" x14ac:dyDescent="0.25">
      <c r="A115" s="52" t="s">
        <v>125</v>
      </c>
      <c r="B115" s="62" t="s">
        <v>126</v>
      </c>
      <c r="C115" s="54">
        <v>18</v>
      </c>
      <c r="D115" s="63" t="s">
        <v>19</v>
      </c>
      <c r="E115" s="56">
        <v>2443.96</v>
      </c>
      <c r="F115" s="57">
        <f t="shared" si="9"/>
        <v>43991.28</v>
      </c>
      <c r="G115" s="39">
        <f t="shared" si="5"/>
        <v>43991.28</v>
      </c>
      <c r="H115" s="26">
        <f t="shared" si="6"/>
        <v>0</v>
      </c>
    </row>
    <row r="116" spans="1:8" ht="26.4" x14ac:dyDescent="0.25">
      <c r="A116" s="40" t="s">
        <v>127</v>
      </c>
      <c r="B116" s="41" t="s">
        <v>128</v>
      </c>
      <c r="C116" s="46">
        <v>12</v>
      </c>
      <c r="D116" s="37" t="s">
        <v>42</v>
      </c>
      <c r="E116" s="34">
        <v>1007.56</v>
      </c>
      <c r="F116" s="38">
        <f t="shared" si="9"/>
        <v>12090.72</v>
      </c>
      <c r="G116" s="39">
        <f t="shared" si="5"/>
        <v>12090.72</v>
      </c>
      <c r="H116" s="26">
        <f t="shared" si="6"/>
        <v>0</v>
      </c>
    </row>
    <row r="117" spans="1:8" x14ac:dyDescent="0.25">
      <c r="A117" s="40" t="s">
        <v>129</v>
      </c>
      <c r="B117" s="41" t="s">
        <v>130</v>
      </c>
      <c r="C117" s="46">
        <v>6</v>
      </c>
      <c r="D117" s="37" t="s">
        <v>42</v>
      </c>
      <c r="E117" s="34">
        <v>1559.86</v>
      </c>
      <c r="F117" s="38">
        <f t="shared" si="9"/>
        <v>9359.16</v>
      </c>
      <c r="G117" s="39">
        <f t="shared" si="5"/>
        <v>9359.16</v>
      </c>
      <c r="H117" s="26">
        <f t="shared" si="6"/>
        <v>0</v>
      </c>
    </row>
    <row r="118" spans="1:8" x14ac:dyDescent="0.25">
      <c r="A118" s="40" t="s">
        <v>131</v>
      </c>
      <c r="B118" s="41" t="s">
        <v>97</v>
      </c>
      <c r="C118" s="46">
        <v>6</v>
      </c>
      <c r="D118" s="37" t="s">
        <v>42</v>
      </c>
      <c r="E118" s="34">
        <v>13413.54</v>
      </c>
      <c r="F118" s="38">
        <f t="shared" si="9"/>
        <v>80481.240000000005</v>
      </c>
      <c r="G118" s="39">
        <f t="shared" si="5"/>
        <v>80481.240000000005</v>
      </c>
      <c r="H118" s="26">
        <f t="shared" si="6"/>
        <v>0</v>
      </c>
    </row>
    <row r="119" spans="1:8" x14ac:dyDescent="0.25">
      <c r="A119" s="40" t="s">
        <v>132</v>
      </c>
      <c r="B119" s="60" t="s">
        <v>117</v>
      </c>
      <c r="C119" s="46">
        <v>11.88</v>
      </c>
      <c r="D119" s="37" t="s">
        <v>24</v>
      </c>
      <c r="E119" s="34">
        <v>130.81</v>
      </c>
      <c r="F119" s="38">
        <f t="shared" si="9"/>
        <v>1554.02</v>
      </c>
      <c r="G119" s="39">
        <f t="shared" si="5"/>
        <v>1554.02</v>
      </c>
      <c r="H119" s="26">
        <f t="shared" si="6"/>
        <v>0</v>
      </c>
    </row>
    <row r="120" spans="1:8" x14ac:dyDescent="0.25">
      <c r="A120" s="40" t="s">
        <v>133</v>
      </c>
      <c r="B120" s="60" t="s">
        <v>119</v>
      </c>
      <c r="C120" s="46">
        <v>11.13</v>
      </c>
      <c r="D120" s="37" t="s">
        <v>24</v>
      </c>
      <c r="E120" s="34">
        <v>172.55</v>
      </c>
      <c r="F120" s="38">
        <f t="shared" si="9"/>
        <v>1920.48</v>
      </c>
      <c r="G120" s="39">
        <f t="shared" si="5"/>
        <v>1920.48</v>
      </c>
      <c r="H120" s="26">
        <f t="shared" si="6"/>
        <v>0</v>
      </c>
    </row>
    <row r="121" spans="1:8" x14ac:dyDescent="0.25">
      <c r="A121" s="40" t="s">
        <v>134</v>
      </c>
      <c r="B121" s="60" t="s">
        <v>121</v>
      </c>
      <c r="C121" s="46">
        <v>0.9</v>
      </c>
      <c r="D121" s="37" t="s">
        <v>24</v>
      </c>
      <c r="E121" s="34">
        <v>204.64</v>
      </c>
      <c r="F121" s="38">
        <f t="shared" si="9"/>
        <v>184.18</v>
      </c>
      <c r="G121" s="39">
        <f t="shared" si="5"/>
        <v>184.18</v>
      </c>
      <c r="H121" s="26">
        <f t="shared" si="6"/>
        <v>0</v>
      </c>
    </row>
    <row r="122" spans="1:8" x14ac:dyDescent="0.25">
      <c r="A122" s="40" t="s">
        <v>135</v>
      </c>
      <c r="B122" s="41" t="s">
        <v>105</v>
      </c>
      <c r="C122" s="46">
        <v>3</v>
      </c>
      <c r="D122" s="61" t="s">
        <v>42</v>
      </c>
      <c r="E122" s="34">
        <v>22058.02</v>
      </c>
      <c r="F122" s="38">
        <f t="shared" si="9"/>
        <v>66174.06</v>
      </c>
      <c r="G122" s="39">
        <f t="shared" si="5"/>
        <v>66174.06</v>
      </c>
      <c r="H122" s="26">
        <f t="shared" si="6"/>
        <v>0</v>
      </c>
    </row>
    <row r="123" spans="1:8" x14ac:dyDescent="0.25">
      <c r="A123" s="40"/>
      <c r="B123" s="41"/>
      <c r="C123" s="46"/>
      <c r="D123" s="37"/>
      <c r="E123" s="34"/>
      <c r="F123" s="38"/>
      <c r="G123" s="39">
        <f t="shared" si="5"/>
        <v>0</v>
      </c>
      <c r="H123" s="26">
        <f t="shared" si="6"/>
        <v>0</v>
      </c>
    </row>
    <row r="124" spans="1:8" ht="26.4" x14ac:dyDescent="0.25">
      <c r="A124" s="43">
        <v>8.4</v>
      </c>
      <c r="B124" s="30" t="s">
        <v>136</v>
      </c>
      <c r="C124" s="36"/>
      <c r="D124" s="37"/>
      <c r="E124" s="34"/>
      <c r="F124" s="38"/>
      <c r="G124" s="39">
        <f t="shared" si="5"/>
        <v>0</v>
      </c>
      <c r="H124" s="26">
        <f t="shared" si="6"/>
        <v>0</v>
      </c>
    </row>
    <row r="125" spans="1:8" x14ac:dyDescent="0.25">
      <c r="A125" s="40" t="s">
        <v>137</v>
      </c>
      <c r="B125" s="41" t="s">
        <v>18</v>
      </c>
      <c r="C125" s="46">
        <v>132</v>
      </c>
      <c r="D125" s="37" t="s">
        <v>19</v>
      </c>
      <c r="E125" s="34">
        <v>291.64999999999998</v>
      </c>
      <c r="F125" s="38">
        <f t="shared" ref="F125:F133" si="10">ROUND(C125*E125,2)</f>
        <v>38497.800000000003</v>
      </c>
      <c r="G125" s="39">
        <f t="shared" si="5"/>
        <v>38497.800000000003</v>
      </c>
      <c r="H125" s="26">
        <f t="shared" si="6"/>
        <v>0</v>
      </c>
    </row>
    <row r="126" spans="1:8" ht="26.4" x14ac:dyDescent="0.25">
      <c r="A126" s="40" t="s">
        <v>138</v>
      </c>
      <c r="B126" s="41" t="s">
        <v>139</v>
      </c>
      <c r="C126" s="46">
        <v>132</v>
      </c>
      <c r="D126" s="37" t="s">
        <v>19</v>
      </c>
      <c r="E126" s="34">
        <v>1410.47</v>
      </c>
      <c r="F126" s="38">
        <f t="shared" si="10"/>
        <v>186182.04</v>
      </c>
      <c r="G126" s="39">
        <f t="shared" si="5"/>
        <v>186182.04</v>
      </c>
      <c r="H126" s="26">
        <f t="shared" si="6"/>
        <v>0</v>
      </c>
    </row>
    <row r="127" spans="1:8" ht="26.4" x14ac:dyDescent="0.25">
      <c r="A127" s="40" t="s">
        <v>140</v>
      </c>
      <c r="B127" s="41" t="s">
        <v>141</v>
      </c>
      <c r="C127" s="46">
        <v>44</v>
      </c>
      <c r="D127" s="37" t="s">
        <v>42</v>
      </c>
      <c r="E127" s="34">
        <v>501.55</v>
      </c>
      <c r="F127" s="38">
        <f t="shared" si="10"/>
        <v>22068.2</v>
      </c>
      <c r="G127" s="39">
        <f t="shared" si="5"/>
        <v>22068.2</v>
      </c>
      <c r="H127" s="26">
        <f t="shared" si="6"/>
        <v>0</v>
      </c>
    </row>
    <row r="128" spans="1:8" x14ac:dyDescent="0.25">
      <c r="A128" s="40" t="s">
        <v>142</v>
      </c>
      <c r="B128" s="41" t="s">
        <v>143</v>
      </c>
      <c r="C128" s="46">
        <v>22</v>
      </c>
      <c r="D128" s="37" t="s">
        <v>42</v>
      </c>
      <c r="E128" s="34">
        <v>1411.73</v>
      </c>
      <c r="F128" s="38">
        <f t="shared" si="10"/>
        <v>31058.06</v>
      </c>
      <c r="G128" s="39">
        <f t="shared" si="5"/>
        <v>31058.06</v>
      </c>
      <c r="H128" s="26">
        <f t="shared" si="6"/>
        <v>0</v>
      </c>
    </row>
    <row r="129" spans="1:8" x14ac:dyDescent="0.25">
      <c r="A129" s="40" t="s">
        <v>144</v>
      </c>
      <c r="B129" s="41" t="s">
        <v>97</v>
      </c>
      <c r="C129" s="46">
        <v>22</v>
      </c>
      <c r="D129" s="37" t="s">
        <v>42</v>
      </c>
      <c r="E129" s="34">
        <v>20120.310000000001</v>
      </c>
      <c r="F129" s="38">
        <f t="shared" si="10"/>
        <v>442646.82</v>
      </c>
      <c r="G129" s="39">
        <f t="shared" si="5"/>
        <v>442646.82</v>
      </c>
      <c r="H129" s="26">
        <f t="shared" si="6"/>
        <v>0</v>
      </c>
    </row>
    <row r="130" spans="1:8" ht="26.4" x14ac:dyDescent="0.25">
      <c r="A130" s="40" t="s">
        <v>145</v>
      </c>
      <c r="B130" s="41" t="s">
        <v>99</v>
      </c>
      <c r="C130" s="46">
        <v>44</v>
      </c>
      <c r="D130" s="37" t="s">
        <v>42</v>
      </c>
      <c r="E130" s="34">
        <v>6185.8</v>
      </c>
      <c r="F130" s="38">
        <f t="shared" si="10"/>
        <v>272175.2</v>
      </c>
      <c r="G130" s="39">
        <f t="shared" si="5"/>
        <v>272175.2</v>
      </c>
      <c r="H130" s="26">
        <f t="shared" si="6"/>
        <v>0</v>
      </c>
    </row>
    <row r="131" spans="1:8" x14ac:dyDescent="0.25">
      <c r="A131" s="40" t="s">
        <v>146</v>
      </c>
      <c r="B131" s="41" t="s">
        <v>101</v>
      </c>
      <c r="C131" s="46">
        <v>52.8</v>
      </c>
      <c r="D131" s="37" t="s">
        <v>28</v>
      </c>
      <c r="E131" s="34">
        <v>262.02</v>
      </c>
      <c r="F131" s="38">
        <f t="shared" si="10"/>
        <v>13834.66</v>
      </c>
      <c r="G131" s="39">
        <f t="shared" si="5"/>
        <v>13834.66</v>
      </c>
      <c r="H131" s="26">
        <f t="shared" si="6"/>
        <v>0</v>
      </c>
    </row>
    <row r="132" spans="1:8" x14ac:dyDescent="0.25">
      <c r="A132" s="40" t="s">
        <v>147</v>
      </c>
      <c r="B132" s="41" t="s">
        <v>103</v>
      </c>
      <c r="C132" s="46">
        <v>52.8</v>
      </c>
      <c r="D132" s="37" t="s">
        <v>28</v>
      </c>
      <c r="E132" s="34">
        <v>366.88</v>
      </c>
      <c r="F132" s="38">
        <f t="shared" si="10"/>
        <v>19371.259999999998</v>
      </c>
      <c r="G132" s="39">
        <f t="shared" si="5"/>
        <v>19371.259999999998</v>
      </c>
      <c r="H132" s="26">
        <f t="shared" si="6"/>
        <v>0</v>
      </c>
    </row>
    <row r="133" spans="1:8" x14ac:dyDescent="0.25">
      <c r="A133" s="40" t="s">
        <v>148</v>
      </c>
      <c r="B133" s="41" t="s">
        <v>105</v>
      </c>
      <c r="C133" s="46">
        <v>11</v>
      </c>
      <c r="D133" s="37" t="s">
        <v>42</v>
      </c>
      <c r="E133" s="34">
        <v>44116.03</v>
      </c>
      <c r="F133" s="38">
        <f t="shared" si="10"/>
        <v>485276.33</v>
      </c>
      <c r="G133" s="39">
        <f t="shared" si="5"/>
        <v>485276.33</v>
      </c>
      <c r="H133" s="26">
        <f t="shared" si="6"/>
        <v>0</v>
      </c>
    </row>
    <row r="134" spans="1:8" x14ac:dyDescent="0.25">
      <c r="A134" s="40"/>
      <c r="B134" s="41"/>
      <c r="C134" s="46"/>
      <c r="D134" s="37"/>
      <c r="E134" s="34"/>
      <c r="F134" s="38"/>
      <c r="G134" s="39">
        <f t="shared" si="5"/>
        <v>0</v>
      </c>
      <c r="H134" s="26">
        <f t="shared" si="6"/>
        <v>0</v>
      </c>
    </row>
    <row r="135" spans="1:8" ht="26.4" x14ac:dyDescent="0.25">
      <c r="A135" s="43">
        <v>8.5</v>
      </c>
      <c r="B135" s="30" t="s">
        <v>149</v>
      </c>
      <c r="C135" s="36"/>
      <c r="D135" s="37"/>
      <c r="E135" s="34"/>
      <c r="F135" s="38"/>
      <c r="G135" s="39">
        <f t="shared" si="5"/>
        <v>0</v>
      </c>
      <c r="H135" s="26">
        <f t="shared" si="6"/>
        <v>0</v>
      </c>
    </row>
    <row r="136" spans="1:8" x14ac:dyDescent="0.25">
      <c r="A136" s="40" t="s">
        <v>150</v>
      </c>
      <c r="B136" s="41" t="s">
        <v>18</v>
      </c>
      <c r="C136" s="46">
        <v>30</v>
      </c>
      <c r="D136" s="37" t="s">
        <v>19</v>
      </c>
      <c r="E136" s="34">
        <v>291.64999999999998</v>
      </c>
      <c r="F136" s="38">
        <f t="shared" ref="F136:F144" si="11">ROUND(C136*E136,2)</f>
        <v>8749.5</v>
      </c>
      <c r="G136" s="39">
        <f t="shared" si="5"/>
        <v>8749.5</v>
      </c>
      <c r="H136" s="26">
        <f t="shared" si="6"/>
        <v>0</v>
      </c>
    </row>
    <row r="137" spans="1:8" ht="26.4" x14ac:dyDescent="0.25">
      <c r="A137" s="40" t="s">
        <v>151</v>
      </c>
      <c r="B137" s="41" t="s">
        <v>139</v>
      </c>
      <c r="C137" s="46">
        <v>30</v>
      </c>
      <c r="D137" s="37" t="s">
        <v>19</v>
      </c>
      <c r="E137" s="34">
        <v>1410.47</v>
      </c>
      <c r="F137" s="38">
        <f t="shared" si="11"/>
        <v>42314.1</v>
      </c>
      <c r="G137" s="39">
        <f t="shared" si="5"/>
        <v>42314.1</v>
      </c>
      <c r="H137" s="26">
        <f t="shared" si="6"/>
        <v>0</v>
      </c>
    </row>
    <row r="138" spans="1:8" ht="26.4" x14ac:dyDescent="0.25">
      <c r="A138" s="40" t="s">
        <v>152</v>
      </c>
      <c r="B138" s="41" t="s">
        <v>153</v>
      </c>
      <c r="C138" s="46">
        <v>20</v>
      </c>
      <c r="D138" s="37" t="s">
        <v>42</v>
      </c>
      <c r="E138" s="34">
        <v>209.99</v>
      </c>
      <c r="F138" s="38">
        <f t="shared" si="11"/>
        <v>4199.8</v>
      </c>
      <c r="G138" s="39">
        <f t="shared" si="5"/>
        <v>4199.8</v>
      </c>
      <c r="H138" s="26">
        <f t="shared" si="6"/>
        <v>0</v>
      </c>
    </row>
    <row r="139" spans="1:8" x14ac:dyDescent="0.25">
      <c r="A139" s="40" t="s">
        <v>154</v>
      </c>
      <c r="B139" s="41" t="s">
        <v>143</v>
      </c>
      <c r="C139" s="46">
        <v>10</v>
      </c>
      <c r="D139" s="37" t="s">
        <v>42</v>
      </c>
      <c r="E139" s="34">
        <v>1559.86</v>
      </c>
      <c r="F139" s="38">
        <f t="shared" si="11"/>
        <v>15598.6</v>
      </c>
      <c r="G139" s="39">
        <f t="shared" si="5"/>
        <v>15598.6</v>
      </c>
      <c r="H139" s="26">
        <f t="shared" si="6"/>
        <v>0</v>
      </c>
    </row>
    <row r="140" spans="1:8" x14ac:dyDescent="0.25">
      <c r="A140" s="40" t="s">
        <v>155</v>
      </c>
      <c r="B140" s="41" t="s">
        <v>115</v>
      </c>
      <c r="C140" s="46">
        <v>10</v>
      </c>
      <c r="D140" s="37" t="s">
        <v>42</v>
      </c>
      <c r="E140" s="34">
        <v>16096.25</v>
      </c>
      <c r="F140" s="38">
        <f t="shared" si="11"/>
        <v>160962.5</v>
      </c>
      <c r="G140" s="39">
        <f t="shared" si="5"/>
        <v>160962.5</v>
      </c>
      <c r="H140" s="26">
        <f t="shared" si="6"/>
        <v>0</v>
      </c>
    </row>
    <row r="141" spans="1:8" x14ac:dyDescent="0.25">
      <c r="A141" s="40" t="s">
        <v>156</v>
      </c>
      <c r="B141" s="60" t="s">
        <v>117</v>
      </c>
      <c r="C141" s="46">
        <v>19.8</v>
      </c>
      <c r="D141" s="37" t="s">
        <v>24</v>
      </c>
      <c r="E141" s="34">
        <v>130.81</v>
      </c>
      <c r="F141" s="38">
        <f t="shared" si="11"/>
        <v>2590.04</v>
      </c>
      <c r="G141" s="39">
        <f t="shared" si="5"/>
        <v>2590.04</v>
      </c>
      <c r="H141" s="26">
        <f t="shared" si="6"/>
        <v>0</v>
      </c>
    </row>
    <row r="142" spans="1:8" x14ac:dyDescent="0.25">
      <c r="A142" s="40" t="s">
        <v>157</v>
      </c>
      <c r="B142" s="60" t="s">
        <v>119</v>
      </c>
      <c r="C142" s="46">
        <v>18.55</v>
      </c>
      <c r="D142" s="37" t="s">
        <v>24</v>
      </c>
      <c r="E142" s="34">
        <v>172.55</v>
      </c>
      <c r="F142" s="38">
        <f t="shared" si="11"/>
        <v>3200.8</v>
      </c>
      <c r="G142" s="39">
        <f t="shared" si="5"/>
        <v>3200.8</v>
      </c>
      <c r="H142" s="26">
        <f t="shared" si="6"/>
        <v>0</v>
      </c>
    </row>
    <row r="143" spans="1:8" x14ac:dyDescent="0.25">
      <c r="A143" s="40" t="s">
        <v>158</v>
      </c>
      <c r="B143" s="60" t="s">
        <v>121</v>
      </c>
      <c r="C143" s="46">
        <v>1.5</v>
      </c>
      <c r="D143" s="61" t="s">
        <v>24</v>
      </c>
      <c r="E143" s="34">
        <v>204.64</v>
      </c>
      <c r="F143" s="38">
        <f t="shared" si="11"/>
        <v>306.95999999999998</v>
      </c>
      <c r="G143" s="39">
        <f t="shared" si="5"/>
        <v>306.95999999999998</v>
      </c>
      <c r="H143" s="26">
        <f t="shared" si="6"/>
        <v>0</v>
      </c>
    </row>
    <row r="144" spans="1:8" x14ac:dyDescent="0.25">
      <c r="A144" s="40" t="s">
        <v>159</v>
      </c>
      <c r="B144" s="41" t="s">
        <v>105</v>
      </c>
      <c r="C144" s="46">
        <v>5</v>
      </c>
      <c r="D144" s="37" t="s">
        <v>42</v>
      </c>
      <c r="E144" s="34">
        <v>22058.02</v>
      </c>
      <c r="F144" s="38">
        <f t="shared" si="11"/>
        <v>110290.1</v>
      </c>
      <c r="G144" s="39">
        <f t="shared" ref="G144:G207" si="12">ROUND(C144*E144,2)</f>
        <v>110290.1</v>
      </c>
      <c r="H144" s="26">
        <f t="shared" si="6"/>
        <v>0</v>
      </c>
    </row>
    <row r="145" spans="1:8" x14ac:dyDescent="0.25">
      <c r="A145" s="40"/>
      <c r="B145" s="41"/>
      <c r="C145" s="46"/>
      <c r="D145" s="37"/>
      <c r="E145" s="34"/>
      <c r="F145" s="38"/>
      <c r="G145" s="39">
        <f t="shared" si="12"/>
        <v>0</v>
      </c>
      <c r="H145" s="26">
        <f t="shared" ref="H145:H208" si="13">G145-F145</f>
        <v>0</v>
      </c>
    </row>
    <row r="146" spans="1:8" ht="26.4" x14ac:dyDescent="0.25">
      <c r="A146" s="35">
        <v>9</v>
      </c>
      <c r="B146" s="30" t="s">
        <v>160</v>
      </c>
      <c r="C146" s="36"/>
      <c r="D146" s="37"/>
      <c r="E146" s="34"/>
      <c r="F146" s="38"/>
      <c r="G146" s="39">
        <f t="shared" si="12"/>
        <v>0</v>
      </c>
      <c r="H146" s="26">
        <f t="shared" si="13"/>
        <v>0</v>
      </c>
    </row>
    <row r="147" spans="1:8" x14ac:dyDescent="0.25">
      <c r="A147" s="64">
        <v>9.1</v>
      </c>
      <c r="B147" s="41" t="s">
        <v>161</v>
      </c>
      <c r="C147" s="46">
        <v>1007</v>
      </c>
      <c r="D147" s="65" t="s">
        <v>42</v>
      </c>
      <c r="E147" s="34">
        <v>215.75</v>
      </c>
      <c r="F147" s="38">
        <f t="shared" ref="F147:F159" si="14">ROUND(C147*E147,2)</f>
        <v>217260.25</v>
      </c>
      <c r="G147" s="39">
        <f t="shared" si="12"/>
        <v>217260.25</v>
      </c>
      <c r="H147" s="26">
        <f t="shared" si="13"/>
        <v>0</v>
      </c>
    </row>
    <row r="148" spans="1:8" ht="26.4" x14ac:dyDescent="0.25">
      <c r="A148" s="64">
        <v>9.1999999999999993</v>
      </c>
      <c r="B148" s="41" t="s">
        <v>162</v>
      </c>
      <c r="C148" s="46">
        <v>6042</v>
      </c>
      <c r="D148" s="37" t="s">
        <v>163</v>
      </c>
      <c r="E148" s="34">
        <v>26.69</v>
      </c>
      <c r="F148" s="38">
        <f t="shared" si="14"/>
        <v>161260.98000000001</v>
      </c>
      <c r="G148" s="39">
        <f t="shared" si="12"/>
        <v>161260.98000000001</v>
      </c>
      <c r="H148" s="26">
        <f t="shared" si="13"/>
        <v>0</v>
      </c>
    </row>
    <row r="149" spans="1:8" x14ac:dyDescent="0.25">
      <c r="A149" s="64">
        <v>9.3000000000000007</v>
      </c>
      <c r="B149" s="41" t="s">
        <v>164</v>
      </c>
      <c r="C149" s="46">
        <v>1007</v>
      </c>
      <c r="D149" s="37" t="s">
        <v>42</v>
      </c>
      <c r="E149" s="34">
        <v>84.42</v>
      </c>
      <c r="F149" s="38">
        <f t="shared" si="14"/>
        <v>85010.94</v>
      </c>
      <c r="G149" s="39">
        <f t="shared" si="12"/>
        <v>85010.94</v>
      </c>
      <c r="H149" s="26">
        <f t="shared" si="13"/>
        <v>0</v>
      </c>
    </row>
    <row r="150" spans="1:8" x14ac:dyDescent="0.25">
      <c r="A150" s="64">
        <v>9.4</v>
      </c>
      <c r="B150" s="41" t="s">
        <v>165</v>
      </c>
      <c r="C150" s="66">
        <v>2014</v>
      </c>
      <c r="D150" s="37" t="s">
        <v>42</v>
      </c>
      <c r="E150" s="34">
        <v>109.56</v>
      </c>
      <c r="F150" s="38">
        <f t="shared" si="14"/>
        <v>220653.84</v>
      </c>
      <c r="G150" s="39">
        <f t="shared" si="12"/>
        <v>220653.84</v>
      </c>
      <c r="H150" s="26">
        <f t="shared" si="13"/>
        <v>0</v>
      </c>
    </row>
    <row r="151" spans="1:8" x14ac:dyDescent="0.25">
      <c r="A151" s="64">
        <v>9.5</v>
      </c>
      <c r="B151" s="60" t="s">
        <v>166</v>
      </c>
      <c r="C151" s="46">
        <v>1007</v>
      </c>
      <c r="D151" s="37" t="s">
        <v>42</v>
      </c>
      <c r="E151" s="34">
        <v>240.13</v>
      </c>
      <c r="F151" s="38">
        <f t="shared" si="14"/>
        <v>241810.91</v>
      </c>
      <c r="G151" s="39">
        <f t="shared" si="12"/>
        <v>241810.91</v>
      </c>
      <c r="H151" s="26">
        <f t="shared" si="13"/>
        <v>0</v>
      </c>
    </row>
    <row r="152" spans="1:8" x14ac:dyDescent="0.25">
      <c r="A152" s="64">
        <v>9.6</v>
      </c>
      <c r="B152" s="60" t="s">
        <v>167</v>
      </c>
      <c r="C152" s="46">
        <v>1007</v>
      </c>
      <c r="D152" s="37" t="s">
        <v>42</v>
      </c>
      <c r="E152" s="34">
        <v>403.02</v>
      </c>
      <c r="F152" s="38">
        <f t="shared" si="14"/>
        <v>405841.14</v>
      </c>
      <c r="G152" s="39">
        <f t="shared" si="12"/>
        <v>405841.14</v>
      </c>
      <c r="H152" s="26">
        <f t="shared" si="13"/>
        <v>0</v>
      </c>
    </row>
    <row r="153" spans="1:8" x14ac:dyDescent="0.25">
      <c r="A153" s="64">
        <v>9.6999999999999993</v>
      </c>
      <c r="B153" s="60" t="s">
        <v>168</v>
      </c>
      <c r="C153" s="46">
        <v>1007</v>
      </c>
      <c r="D153" s="37" t="s">
        <v>42</v>
      </c>
      <c r="E153" s="34">
        <v>1343.42</v>
      </c>
      <c r="F153" s="38">
        <f t="shared" si="14"/>
        <v>1352823.94</v>
      </c>
      <c r="G153" s="39">
        <f t="shared" si="12"/>
        <v>1352823.94</v>
      </c>
      <c r="H153" s="26">
        <f t="shared" si="13"/>
        <v>0</v>
      </c>
    </row>
    <row r="154" spans="1:8" x14ac:dyDescent="0.25">
      <c r="A154" s="64">
        <v>9.8000000000000007</v>
      </c>
      <c r="B154" s="60" t="s">
        <v>169</v>
      </c>
      <c r="C154" s="46">
        <v>1007</v>
      </c>
      <c r="D154" s="37" t="s">
        <v>163</v>
      </c>
      <c r="E154" s="34">
        <v>36.22</v>
      </c>
      <c r="F154" s="38">
        <f t="shared" si="14"/>
        <v>36473.54</v>
      </c>
      <c r="G154" s="39">
        <f t="shared" si="12"/>
        <v>36473.54</v>
      </c>
      <c r="H154" s="26">
        <f t="shared" si="13"/>
        <v>0</v>
      </c>
    </row>
    <row r="155" spans="1:8" x14ac:dyDescent="0.25">
      <c r="A155" s="64">
        <v>9.9</v>
      </c>
      <c r="B155" s="60" t="s">
        <v>170</v>
      </c>
      <c r="C155" s="46">
        <v>1007</v>
      </c>
      <c r="D155" s="37" t="s">
        <v>42</v>
      </c>
      <c r="E155" s="34">
        <v>342.69</v>
      </c>
      <c r="F155" s="38">
        <f t="shared" si="14"/>
        <v>345088.83</v>
      </c>
      <c r="G155" s="39">
        <f t="shared" si="12"/>
        <v>345088.83</v>
      </c>
      <c r="H155" s="26">
        <f t="shared" si="13"/>
        <v>0</v>
      </c>
    </row>
    <row r="156" spans="1:8" x14ac:dyDescent="0.25">
      <c r="A156" s="51">
        <v>9.1</v>
      </c>
      <c r="B156" s="60" t="s">
        <v>171</v>
      </c>
      <c r="C156" s="46">
        <v>1007</v>
      </c>
      <c r="D156" s="37" t="s">
        <v>42</v>
      </c>
      <c r="E156" s="34">
        <v>25.3</v>
      </c>
      <c r="F156" s="38">
        <f t="shared" si="14"/>
        <v>25477.1</v>
      </c>
      <c r="G156" s="39">
        <f t="shared" si="12"/>
        <v>25477.1</v>
      </c>
      <c r="H156" s="26">
        <f t="shared" si="13"/>
        <v>0</v>
      </c>
    </row>
    <row r="157" spans="1:8" x14ac:dyDescent="0.25">
      <c r="A157" s="40">
        <v>9.11</v>
      </c>
      <c r="B157" s="60" t="s">
        <v>172</v>
      </c>
      <c r="C157" s="46">
        <v>1007</v>
      </c>
      <c r="D157" s="37" t="s">
        <v>42</v>
      </c>
      <c r="E157" s="34">
        <v>27.83</v>
      </c>
      <c r="F157" s="38">
        <f t="shared" si="14"/>
        <v>28024.81</v>
      </c>
      <c r="G157" s="39">
        <f t="shared" si="12"/>
        <v>28024.81</v>
      </c>
      <c r="H157" s="26">
        <f t="shared" si="13"/>
        <v>0</v>
      </c>
    </row>
    <row r="158" spans="1:8" x14ac:dyDescent="0.25">
      <c r="A158" s="52">
        <v>9.1199999999999992</v>
      </c>
      <c r="B158" s="62" t="s">
        <v>173</v>
      </c>
      <c r="C158" s="54">
        <v>1510.5</v>
      </c>
      <c r="D158" s="55" t="s">
        <v>24</v>
      </c>
      <c r="E158" s="56">
        <v>816.13</v>
      </c>
      <c r="F158" s="57">
        <f t="shared" si="14"/>
        <v>1232764.3700000001</v>
      </c>
      <c r="G158" s="39">
        <f t="shared" si="12"/>
        <v>1232764.3700000001</v>
      </c>
      <c r="H158" s="26">
        <f t="shared" si="13"/>
        <v>0</v>
      </c>
    </row>
    <row r="159" spans="1:8" x14ac:dyDescent="0.25">
      <c r="A159" s="40">
        <v>9.1300000000000008</v>
      </c>
      <c r="B159" s="60" t="s">
        <v>174</v>
      </c>
      <c r="C159" s="46">
        <v>1007</v>
      </c>
      <c r="D159" s="37" t="s">
        <v>42</v>
      </c>
      <c r="E159" s="34">
        <v>772.33</v>
      </c>
      <c r="F159" s="38">
        <f t="shared" si="14"/>
        <v>777736.31</v>
      </c>
      <c r="G159" s="39">
        <f t="shared" si="12"/>
        <v>777736.31</v>
      </c>
      <c r="H159" s="26">
        <f t="shared" si="13"/>
        <v>0</v>
      </c>
    </row>
    <row r="160" spans="1:8" x14ac:dyDescent="0.25">
      <c r="A160" s="40"/>
      <c r="B160" s="41"/>
      <c r="C160" s="46"/>
      <c r="D160" s="37"/>
      <c r="E160" s="34"/>
      <c r="F160" s="38"/>
      <c r="G160" s="39">
        <f t="shared" si="12"/>
        <v>0</v>
      </c>
      <c r="H160" s="26">
        <f t="shared" si="13"/>
        <v>0</v>
      </c>
    </row>
    <row r="161" spans="1:8" x14ac:dyDescent="0.25">
      <c r="A161" s="35">
        <v>10</v>
      </c>
      <c r="B161" s="30" t="s">
        <v>175</v>
      </c>
      <c r="C161" s="36"/>
      <c r="D161" s="37"/>
      <c r="E161" s="34"/>
      <c r="F161" s="38"/>
      <c r="G161" s="39">
        <f t="shared" si="12"/>
        <v>0</v>
      </c>
      <c r="H161" s="26">
        <f t="shared" si="13"/>
        <v>0</v>
      </c>
    </row>
    <row r="162" spans="1:8" x14ac:dyDescent="0.25">
      <c r="A162" s="64">
        <v>10.1</v>
      </c>
      <c r="B162" s="41" t="s">
        <v>176</v>
      </c>
      <c r="C162" s="36">
        <v>1369.94</v>
      </c>
      <c r="D162" s="37" t="s">
        <v>19</v>
      </c>
      <c r="E162" s="34">
        <v>153.69999999999999</v>
      </c>
      <c r="F162" s="38">
        <f>ROUND(C162*E162,2)</f>
        <v>210559.78</v>
      </c>
      <c r="G162" s="39">
        <f t="shared" si="12"/>
        <v>210559.78</v>
      </c>
      <c r="H162" s="26">
        <f t="shared" si="13"/>
        <v>0</v>
      </c>
    </row>
    <row r="163" spans="1:8" x14ac:dyDescent="0.25">
      <c r="A163" s="64">
        <v>10.199999999999999</v>
      </c>
      <c r="B163" s="41" t="s">
        <v>177</v>
      </c>
      <c r="C163" s="36">
        <v>3614.78</v>
      </c>
      <c r="D163" s="37" t="s">
        <v>19</v>
      </c>
      <c r="E163" s="34">
        <v>87.13</v>
      </c>
      <c r="F163" s="38">
        <f>ROUND(C163*E163,2)</f>
        <v>314955.78000000003</v>
      </c>
      <c r="G163" s="39">
        <f t="shared" si="12"/>
        <v>314955.78000000003</v>
      </c>
      <c r="H163" s="26">
        <f t="shared" si="13"/>
        <v>0</v>
      </c>
    </row>
    <row r="164" spans="1:8" x14ac:dyDescent="0.25">
      <c r="A164" s="64">
        <v>10.3</v>
      </c>
      <c r="B164" s="41" t="s">
        <v>178</v>
      </c>
      <c r="C164" s="36">
        <v>3245.1</v>
      </c>
      <c r="D164" s="37" t="s">
        <v>19</v>
      </c>
      <c r="E164" s="34">
        <v>58.35</v>
      </c>
      <c r="F164" s="38">
        <f>ROUND(C164*E164,2)</f>
        <v>189351.59</v>
      </c>
      <c r="G164" s="39">
        <f t="shared" si="12"/>
        <v>189351.59</v>
      </c>
      <c r="H164" s="26">
        <f t="shared" si="13"/>
        <v>0</v>
      </c>
    </row>
    <row r="165" spans="1:8" x14ac:dyDescent="0.25">
      <c r="A165" s="64">
        <v>10.4</v>
      </c>
      <c r="B165" s="41" t="s">
        <v>179</v>
      </c>
      <c r="C165" s="36">
        <v>1242.43</v>
      </c>
      <c r="D165" s="37" t="s">
        <v>19</v>
      </c>
      <c r="E165" s="34">
        <v>44.43</v>
      </c>
      <c r="F165" s="38">
        <f>ROUND(C165*E165,2)</f>
        <v>55201.16</v>
      </c>
      <c r="G165" s="39">
        <f t="shared" si="12"/>
        <v>55201.16</v>
      </c>
      <c r="H165" s="26">
        <f t="shared" si="13"/>
        <v>0</v>
      </c>
    </row>
    <row r="166" spans="1:8" x14ac:dyDescent="0.25">
      <c r="A166" s="40"/>
      <c r="B166" s="41"/>
      <c r="C166" s="46"/>
      <c r="D166" s="37"/>
      <c r="E166" s="34"/>
      <c r="F166" s="38"/>
      <c r="G166" s="39">
        <f t="shared" si="12"/>
        <v>0</v>
      </c>
      <c r="H166" s="26">
        <f t="shared" si="13"/>
        <v>0</v>
      </c>
    </row>
    <row r="167" spans="1:8" x14ac:dyDescent="0.25">
      <c r="A167" s="35">
        <v>11</v>
      </c>
      <c r="B167" s="30" t="s">
        <v>180</v>
      </c>
      <c r="C167" s="36">
        <v>8611.1299999999992</v>
      </c>
      <c r="D167" s="37" t="s">
        <v>19</v>
      </c>
      <c r="E167" s="34">
        <v>46.15</v>
      </c>
      <c r="F167" s="38">
        <f>ROUND(C167*E167,2)</f>
        <v>397403.65</v>
      </c>
      <c r="G167" s="39">
        <f t="shared" si="12"/>
        <v>397403.65</v>
      </c>
      <c r="H167" s="26">
        <f t="shared" si="13"/>
        <v>0</v>
      </c>
    </row>
    <row r="168" spans="1:8" x14ac:dyDescent="0.25">
      <c r="A168" s="40"/>
      <c r="B168" s="60"/>
      <c r="C168" s="46"/>
      <c r="D168" s="37"/>
      <c r="E168" s="34"/>
      <c r="F168" s="38"/>
      <c r="G168" s="39">
        <f t="shared" si="12"/>
        <v>0</v>
      </c>
      <c r="H168" s="26">
        <f t="shared" si="13"/>
        <v>0</v>
      </c>
    </row>
    <row r="169" spans="1:8" x14ac:dyDescent="0.25">
      <c r="A169" s="35">
        <v>12</v>
      </c>
      <c r="B169" s="30" t="s">
        <v>181</v>
      </c>
      <c r="C169" s="36">
        <v>264</v>
      </c>
      <c r="D169" s="37" t="s">
        <v>182</v>
      </c>
      <c r="E169" s="34">
        <v>442.74</v>
      </c>
      <c r="F169" s="38">
        <f>ROUND(C169*E169,2)</f>
        <v>116883.36</v>
      </c>
      <c r="G169" s="39">
        <f t="shared" si="12"/>
        <v>116883.36</v>
      </c>
      <c r="H169" s="26">
        <f t="shared" si="13"/>
        <v>0</v>
      </c>
    </row>
    <row r="170" spans="1:8" x14ac:dyDescent="0.25">
      <c r="A170" s="40"/>
      <c r="B170" s="60"/>
      <c r="C170" s="46"/>
      <c r="D170" s="37"/>
      <c r="E170" s="34"/>
      <c r="F170" s="38"/>
      <c r="G170" s="39">
        <f t="shared" si="12"/>
        <v>0</v>
      </c>
      <c r="H170" s="26">
        <f t="shared" si="13"/>
        <v>0</v>
      </c>
    </row>
    <row r="171" spans="1:8" x14ac:dyDescent="0.25">
      <c r="A171" s="35">
        <v>13</v>
      </c>
      <c r="B171" s="30" t="s">
        <v>183</v>
      </c>
      <c r="C171" s="36"/>
      <c r="D171" s="37"/>
      <c r="E171" s="34"/>
      <c r="F171" s="38"/>
      <c r="G171" s="39">
        <f t="shared" si="12"/>
        <v>0</v>
      </c>
      <c r="H171" s="26">
        <f t="shared" si="13"/>
        <v>0</v>
      </c>
    </row>
    <row r="172" spans="1:8" x14ac:dyDescent="0.25">
      <c r="A172" s="64">
        <v>13.1</v>
      </c>
      <c r="B172" s="60" t="s">
        <v>184</v>
      </c>
      <c r="C172" s="46">
        <v>1007.6</v>
      </c>
      <c r="D172" s="37" t="s">
        <v>28</v>
      </c>
      <c r="E172" s="34">
        <v>190.08</v>
      </c>
      <c r="F172" s="38">
        <f t="shared" ref="F172:F178" si="15">ROUND(C172*E172,2)</f>
        <v>191524.61</v>
      </c>
      <c r="G172" s="39">
        <f t="shared" si="12"/>
        <v>191524.61</v>
      </c>
      <c r="H172" s="26">
        <f t="shared" si="13"/>
        <v>0</v>
      </c>
    </row>
    <row r="173" spans="1:8" x14ac:dyDescent="0.25">
      <c r="A173" s="64">
        <v>13.2</v>
      </c>
      <c r="B173" s="60" t="s">
        <v>185</v>
      </c>
      <c r="C173" s="46">
        <v>1007.6</v>
      </c>
      <c r="D173" s="37" t="s">
        <v>28</v>
      </c>
      <c r="E173" s="34">
        <v>1445.88</v>
      </c>
      <c r="F173" s="38">
        <f t="shared" si="15"/>
        <v>1456868.69</v>
      </c>
      <c r="G173" s="39">
        <f t="shared" si="12"/>
        <v>1456868.69</v>
      </c>
      <c r="H173" s="26">
        <f t="shared" si="13"/>
        <v>0</v>
      </c>
    </row>
    <row r="174" spans="1:8" x14ac:dyDescent="0.25">
      <c r="A174" s="64">
        <v>13.3</v>
      </c>
      <c r="B174" s="60" t="s">
        <v>186</v>
      </c>
      <c r="C174" s="46">
        <v>1007.6</v>
      </c>
      <c r="D174" s="37" t="s">
        <v>163</v>
      </c>
      <c r="E174" s="34">
        <v>95.05</v>
      </c>
      <c r="F174" s="38">
        <f t="shared" si="15"/>
        <v>95772.38</v>
      </c>
      <c r="G174" s="39">
        <f t="shared" si="12"/>
        <v>95772.38</v>
      </c>
      <c r="H174" s="26">
        <f t="shared" si="13"/>
        <v>0</v>
      </c>
    </row>
    <row r="175" spans="1:8" x14ac:dyDescent="0.25">
      <c r="A175" s="64">
        <v>13.4</v>
      </c>
      <c r="B175" s="60" t="s">
        <v>187</v>
      </c>
      <c r="C175" s="46">
        <v>1007.6</v>
      </c>
      <c r="D175" s="37" t="s">
        <v>163</v>
      </c>
      <c r="E175" s="34">
        <v>1147.69</v>
      </c>
      <c r="F175" s="38">
        <f t="shared" si="15"/>
        <v>1156412.44</v>
      </c>
      <c r="G175" s="39">
        <f t="shared" si="12"/>
        <v>1156412.44</v>
      </c>
      <c r="H175" s="26">
        <f t="shared" si="13"/>
        <v>0</v>
      </c>
    </row>
    <row r="176" spans="1:8" x14ac:dyDescent="0.25">
      <c r="A176" s="64">
        <v>13.5</v>
      </c>
      <c r="B176" s="60" t="s">
        <v>188</v>
      </c>
      <c r="C176" s="46">
        <v>251.9</v>
      </c>
      <c r="D176" s="37" t="s">
        <v>42</v>
      </c>
      <c r="E176" s="34">
        <v>4327.47</v>
      </c>
      <c r="F176" s="38">
        <f t="shared" si="15"/>
        <v>1090089.69</v>
      </c>
      <c r="G176" s="39">
        <f t="shared" si="12"/>
        <v>1090089.69</v>
      </c>
      <c r="H176" s="26">
        <f t="shared" si="13"/>
        <v>0</v>
      </c>
    </row>
    <row r="177" spans="1:10" x14ac:dyDescent="0.25">
      <c r="A177" s="64">
        <v>13.6</v>
      </c>
      <c r="B177" s="60" t="s">
        <v>189</v>
      </c>
      <c r="C177" s="46">
        <v>33</v>
      </c>
      <c r="D177" s="37" t="s">
        <v>42</v>
      </c>
      <c r="E177" s="34">
        <v>13258.02</v>
      </c>
      <c r="F177" s="38">
        <f t="shared" si="15"/>
        <v>437514.66</v>
      </c>
      <c r="G177" s="39">
        <f t="shared" si="12"/>
        <v>437514.66</v>
      </c>
      <c r="H177" s="26">
        <f t="shared" si="13"/>
        <v>0</v>
      </c>
    </row>
    <row r="178" spans="1:10" x14ac:dyDescent="0.25">
      <c r="A178" s="64">
        <v>13.7</v>
      </c>
      <c r="B178" s="60" t="s">
        <v>190</v>
      </c>
      <c r="C178" s="46">
        <v>63.8</v>
      </c>
      <c r="D178" s="37" t="s">
        <v>42</v>
      </c>
      <c r="E178" s="34">
        <v>14436.22</v>
      </c>
      <c r="F178" s="38">
        <f t="shared" si="15"/>
        <v>921030.84</v>
      </c>
      <c r="G178" s="39">
        <f t="shared" si="12"/>
        <v>921030.84</v>
      </c>
      <c r="H178" s="26">
        <f t="shared" si="13"/>
        <v>0</v>
      </c>
    </row>
    <row r="179" spans="1:10" x14ac:dyDescent="0.25">
      <c r="A179" s="40"/>
      <c r="B179" s="60"/>
      <c r="C179" s="46"/>
      <c r="D179" s="37"/>
      <c r="E179" s="34"/>
      <c r="F179" s="38"/>
      <c r="G179" s="39">
        <f t="shared" si="12"/>
        <v>0</v>
      </c>
      <c r="H179" s="26">
        <f t="shared" si="13"/>
        <v>0</v>
      </c>
    </row>
    <row r="180" spans="1:10" x14ac:dyDescent="0.25">
      <c r="A180" s="35">
        <f>+A171+1</f>
        <v>14</v>
      </c>
      <c r="B180" s="30" t="s">
        <v>191</v>
      </c>
      <c r="C180" s="36">
        <v>9472.24</v>
      </c>
      <c r="D180" s="37" t="s">
        <v>163</v>
      </c>
      <c r="E180" s="34">
        <v>11.93</v>
      </c>
      <c r="F180" s="38">
        <f>ROUND(C180*E180,2)</f>
        <v>113003.82</v>
      </c>
      <c r="G180" s="39">
        <f t="shared" si="12"/>
        <v>113003.82</v>
      </c>
      <c r="H180" s="26">
        <f t="shared" si="13"/>
        <v>0</v>
      </c>
    </row>
    <row r="181" spans="1:10" x14ac:dyDescent="0.25">
      <c r="A181" s="67"/>
      <c r="B181" s="68"/>
      <c r="C181" s="69"/>
      <c r="D181" s="70"/>
      <c r="E181" s="34"/>
      <c r="F181" s="71"/>
      <c r="G181" s="39">
        <f t="shared" si="12"/>
        <v>0</v>
      </c>
      <c r="H181" s="26">
        <f t="shared" si="13"/>
        <v>0</v>
      </c>
    </row>
    <row r="182" spans="1:10" ht="26.4" x14ac:dyDescent="0.25">
      <c r="A182" s="35">
        <f>+A180+1</f>
        <v>15</v>
      </c>
      <c r="B182" s="30" t="s">
        <v>192</v>
      </c>
      <c r="C182" s="36"/>
      <c r="D182" s="37"/>
      <c r="E182" s="34"/>
      <c r="F182" s="38"/>
      <c r="G182" s="39">
        <f t="shared" si="12"/>
        <v>0</v>
      </c>
      <c r="H182" s="26">
        <f t="shared" si="13"/>
        <v>0</v>
      </c>
    </row>
    <row r="183" spans="1:10" x14ac:dyDescent="0.25">
      <c r="A183" s="64">
        <f t="shared" ref="A183:A189" si="16">+A182+0.1</f>
        <v>15.1</v>
      </c>
      <c r="B183" s="41" t="s">
        <v>193</v>
      </c>
      <c r="C183" s="36">
        <v>14211.45</v>
      </c>
      <c r="D183" s="37" t="s">
        <v>163</v>
      </c>
      <c r="E183" s="34">
        <v>63.33</v>
      </c>
      <c r="F183" s="38">
        <f t="shared" ref="F183:F189" si="17">ROUND(C183*E183,2)</f>
        <v>900011.13</v>
      </c>
      <c r="G183" s="39">
        <f t="shared" si="12"/>
        <v>900011.13</v>
      </c>
      <c r="H183" s="26">
        <f t="shared" si="13"/>
        <v>0</v>
      </c>
    </row>
    <row r="184" spans="1:10" x14ac:dyDescent="0.25">
      <c r="A184" s="64">
        <f t="shared" si="16"/>
        <v>15.2</v>
      </c>
      <c r="B184" s="41" t="s">
        <v>194</v>
      </c>
      <c r="C184" s="36">
        <v>4689.78</v>
      </c>
      <c r="D184" s="37" t="s">
        <v>28</v>
      </c>
      <c r="E184" s="34">
        <v>33.69</v>
      </c>
      <c r="F184" s="38">
        <f t="shared" si="17"/>
        <v>157998.69</v>
      </c>
      <c r="G184" s="39">
        <f t="shared" si="12"/>
        <v>157998.69</v>
      </c>
      <c r="H184" s="26">
        <f t="shared" si="13"/>
        <v>0</v>
      </c>
    </row>
    <row r="185" spans="1:10" ht="26.4" x14ac:dyDescent="0.25">
      <c r="A185" s="64">
        <f t="shared" si="16"/>
        <v>15.299999999999999</v>
      </c>
      <c r="B185" s="45" t="s">
        <v>195</v>
      </c>
      <c r="C185" s="36">
        <v>281.39</v>
      </c>
      <c r="D185" s="37" t="s">
        <v>28</v>
      </c>
      <c r="E185" s="34">
        <v>211.95</v>
      </c>
      <c r="F185" s="38">
        <f t="shared" si="17"/>
        <v>59640.61</v>
      </c>
      <c r="G185" s="39">
        <f t="shared" si="12"/>
        <v>59640.61</v>
      </c>
      <c r="H185" s="26">
        <f t="shared" si="13"/>
        <v>0</v>
      </c>
    </row>
    <row r="186" spans="1:10" ht="26.4" x14ac:dyDescent="0.25">
      <c r="A186" s="64">
        <f t="shared" si="16"/>
        <v>15.399999999999999</v>
      </c>
      <c r="B186" s="41" t="s">
        <v>196</v>
      </c>
      <c r="C186" s="36">
        <v>4689.78</v>
      </c>
      <c r="D186" s="37" t="s">
        <v>28</v>
      </c>
      <c r="E186" s="34">
        <v>1162.26</v>
      </c>
      <c r="F186" s="38">
        <f t="shared" si="17"/>
        <v>5450743.7000000002</v>
      </c>
      <c r="G186" s="39">
        <f t="shared" si="12"/>
        <v>5450743.7000000002</v>
      </c>
      <c r="H186" s="26">
        <f t="shared" si="13"/>
        <v>0</v>
      </c>
    </row>
    <row r="187" spans="1:10" x14ac:dyDescent="0.25">
      <c r="A187" s="64">
        <f t="shared" si="16"/>
        <v>15.499999999999998</v>
      </c>
      <c r="B187" s="41" t="s">
        <v>197</v>
      </c>
      <c r="C187" s="36">
        <v>4689.78</v>
      </c>
      <c r="D187" s="37" t="s">
        <v>198</v>
      </c>
      <c r="E187" s="34">
        <v>49.34</v>
      </c>
      <c r="F187" s="38">
        <f t="shared" si="17"/>
        <v>231393.75</v>
      </c>
      <c r="G187" s="39">
        <f t="shared" si="12"/>
        <v>231393.75</v>
      </c>
      <c r="H187" s="26">
        <f t="shared" si="13"/>
        <v>0</v>
      </c>
    </row>
    <row r="188" spans="1:10" x14ac:dyDescent="0.25">
      <c r="A188" s="64">
        <f t="shared" si="16"/>
        <v>15.599999999999998</v>
      </c>
      <c r="B188" s="41" t="s">
        <v>199</v>
      </c>
      <c r="C188" s="36">
        <v>1125.54</v>
      </c>
      <c r="D188" s="37" t="s">
        <v>24</v>
      </c>
      <c r="E188" s="34">
        <v>1583.87</v>
      </c>
      <c r="F188" s="38">
        <f t="shared" si="17"/>
        <v>1782709.04</v>
      </c>
      <c r="G188" s="39">
        <f t="shared" si="12"/>
        <v>1782709.04</v>
      </c>
      <c r="H188" s="26">
        <f t="shared" si="13"/>
        <v>0</v>
      </c>
    </row>
    <row r="189" spans="1:10" ht="26.4" x14ac:dyDescent="0.25">
      <c r="A189" s="64">
        <f t="shared" si="16"/>
        <v>15.699999999999998</v>
      </c>
      <c r="B189" s="41" t="s">
        <v>31</v>
      </c>
      <c r="C189" s="36">
        <v>937.96</v>
      </c>
      <c r="D189" s="37" t="s">
        <v>24</v>
      </c>
      <c r="E189" s="34">
        <v>425.2</v>
      </c>
      <c r="F189" s="38">
        <f t="shared" si="17"/>
        <v>398820.59</v>
      </c>
      <c r="G189" s="39">
        <f t="shared" si="12"/>
        <v>398820.59</v>
      </c>
      <c r="H189" s="26">
        <f t="shared" si="13"/>
        <v>0</v>
      </c>
    </row>
    <row r="190" spans="1:10" x14ac:dyDescent="0.25">
      <c r="A190" s="40"/>
      <c r="B190" s="41"/>
      <c r="C190" s="36"/>
      <c r="D190" s="37"/>
      <c r="E190" s="48"/>
      <c r="F190" s="38"/>
      <c r="G190" s="39">
        <f t="shared" si="12"/>
        <v>0</v>
      </c>
      <c r="H190" s="26">
        <f t="shared" si="13"/>
        <v>0</v>
      </c>
    </row>
    <row r="191" spans="1:10" s="78" customFormat="1" x14ac:dyDescent="0.25">
      <c r="A191" s="72"/>
      <c r="B191" s="73" t="s">
        <v>200</v>
      </c>
      <c r="C191" s="73"/>
      <c r="D191" s="74"/>
      <c r="E191" s="75"/>
      <c r="F191" s="76">
        <f>SUBTOTAL(9,F15:F189)</f>
        <v>45165318.710000008</v>
      </c>
      <c r="G191" s="39">
        <f t="shared" si="12"/>
        <v>0</v>
      </c>
      <c r="H191" s="26">
        <f t="shared" si="13"/>
        <v>-45165318.710000008</v>
      </c>
      <c r="I191" s="77"/>
      <c r="J191" s="77"/>
    </row>
    <row r="192" spans="1:10" x14ac:dyDescent="0.25">
      <c r="A192" s="51"/>
      <c r="B192" s="32"/>
      <c r="C192" s="79"/>
      <c r="D192" s="37"/>
      <c r="E192" s="80"/>
      <c r="F192" s="81"/>
      <c r="G192" s="39">
        <f t="shared" si="12"/>
        <v>0</v>
      </c>
      <c r="H192" s="26">
        <f t="shared" si="13"/>
        <v>0</v>
      </c>
    </row>
    <row r="193" spans="1:8" x14ac:dyDescent="0.25">
      <c r="A193" s="29" t="s">
        <v>201</v>
      </c>
      <c r="B193" s="30" t="s">
        <v>202</v>
      </c>
      <c r="C193" s="30"/>
      <c r="D193" s="30"/>
      <c r="E193" s="30"/>
      <c r="F193" s="30"/>
      <c r="G193" s="39">
        <f t="shared" si="12"/>
        <v>0</v>
      </c>
      <c r="H193" s="26">
        <f t="shared" si="13"/>
        <v>0</v>
      </c>
    </row>
    <row r="194" spans="1:8" x14ac:dyDescent="0.25">
      <c r="A194" s="29"/>
      <c r="B194" s="32"/>
      <c r="C194" s="32"/>
      <c r="D194" s="32"/>
      <c r="E194" s="32"/>
      <c r="F194" s="32"/>
      <c r="G194" s="39">
        <f t="shared" si="12"/>
        <v>0</v>
      </c>
      <c r="H194" s="26">
        <f t="shared" si="13"/>
        <v>0</v>
      </c>
    </row>
    <row r="195" spans="1:8" x14ac:dyDescent="0.25">
      <c r="A195" s="35">
        <v>1</v>
      </c>
      <c r="B195" s="30" t="s">
        <v>18</v>
      </c>
      <c r="C195" s="36">
        <v>6347.78</v>
      </c>
      <c r="D195" s="37" t="s">
        <v>19</v>
      </c>
      <c r="E195" s="34">
        <v>15.17</v>
      </c>
      <c r="F195" s="38">
        <f>ROUND(C195*E195,2)</f>
        <v>96295.82</v>
      </c>
      <c r="G195" s="39">
        <f t="shared" si="12"/>
        <v>96295.82</v>
      </c>
      <c r="H195" s="26">
        <f t="shared" si="13"/>
        <v>0</v>
      </c>
    </row>
    <row r="196" spans="1:8" x14ac:dyDescent="0.25">
      <c r="A196" s="40"/>
      <c r="B196" s="41"/>
      <c r="C196" s="37"/>
      <c r="D196" s="37"/>
      <c r="E196" s="34"/>
      <c r="F196" s="38"/>
      <c r="G196" s="39">
        <f t="shared" si="12"/>
        <v>0</v>
      </c>
      <c r="H196" s="26">
        <f t="shared" si="13"/>
        <v>0</v>
      </c>
    </row>
    <row r="197" spans="1:8" x14ac:dyDescent="0.25">
      <c r="A197" s="35">
        <v>2</v>
      </c>
      <c r="B197" s="30" t="s">
        <v>20</v>
      </c>
      <c r="C197" s="36"/>
      <c r="D197" s="37"/>
      <c r="E197" s="34"/>
      <c r="F197" s="38"/>
      <c r="G197" s="39">
        <f t="shared" si="12"/>
        <v>0</v>
      </c>
      <c r="H197" s="26">
        <f t="shared" si="13"/>
        <v>0</v>
      </c>
    </row>
    <row r="198" spans="1:8" x14ac:dyDescent="0.25">
      <c r="A198" s="43">
        <v>2.1</v>
      </c>
      <c r="B198" s="30" t="s">
        <v>21</v>
      </c>
      <c r="C198" s="36"/>
      <c r="D198" s="37"/>
      <c r="E198" s="34"/>
      <c r="F198" s="38"/>
      <c r="G198" s="39">
        <f t="shared" si="12"/>
        <v>0</v>
      </c>
      <c r="H198" s="26">
        <f t="shared" si="13"/>
        <v>0</v>
      </c>
    </row>
    <row r="199" spans="1:8" x14ac:dyDescent="0.25">
      <c r="A199" s="40" t="s">
        <v>22</v>
      </c>
      <c r="B199" s="41" t="s">
        <v>23</v>
      </c>
      <c r="C199" s="37">
        <v>1440.3</v>
      </c>
      <c r="D199" s="37" t="s">
        <v>24</v>
      </c>
      <c r="E199" s="34">
        <v>976.63</v>
      </c>
      <c r="F199" s="38">
        <f t="shared" ref="F199:F205" si="18">ROUND(C199*E199,2)</f>
        <v>1406640.19</v>
      </c>
      <c r="G199" s="39">
        <f t="shared" si="12"/>
        <v>1406640.19</v>
      </c>
      <c r="H199" s="26">
        <f t="shared" si="13"/>
        <v>0</v>
      </c>
    </row>
    <row r="200" spans="1:8" x14ac:dyDescent="0.25">
      <c r="A200" s="40" t="s">
        <v>25</v>
      </c>
      <c r="B200" s="41" t="s">
        <v>203</v>
      </c>
      <c r="C200" s="37">
        <v>3360.71</v>
      </c>
      <c r="D200" s="37" t="s">
        <v>24</v>
      </c>
      <c r="E200" s="34">
        <v>118.18</v>
      </c>
      <c r="F200" s="38">
        <f t="shared" si="18"/>
        <v>397168.71</v>
      </c>
      <c r="G200" s="39">
        <f t="shared" si="12"/>
        <v>397168.71</v>
      </c>
      <c r="H200" s="26">
        <f t="shared" si="13"/>
        <v>0</v>
      </c>
    </row>
    <row r="201" spans="1:8" x14ac:dyDescent="0.25">
      <c r="A201" s="44">
        <v>2.2000000000000002</v>
      </c>
      <c r="B201" s="45" t="s">
        <v>27</v>
      </c>
      <c r="C201" s="46">
        <v>5395.61</v>
      </c>
      <c r="D201" s="47" t="s">
        <v>28</v>
      </c>
      <c r="E201" s="34">
        <v>44.31</v>
      </c>
      <c r="F201" s="38">
        <f t="shared" si="18"/>
        <v>239079.48</v>
      </c>
      <c r="G201" s="39">
        <f t="shared" si="12"/>
        <v>239079.48</v>
      </c>
      <c r="H201" s="26">
        <f t="shared" si="13"/>
        <v>0</v>
      </c>
    </row>
    <row r="202" spans="1:8" x14ac:dyDescent="0.25">
      <c r="A202" s="44">
        <v>2.2999999999999998</v>
      </c>
      <c r="B202" s="41" t="s">
        <v>29</v>
      </c>
      <c r="C202" s="37">
        <v>420.75</v>
      </c>
      <c r="D202" s="37" t="s">
        <v>24</v>
      </c>
      <c r="E202" s="34">
        <v>1411.8</v>
      </c>
      <c r="F202" s="38">
        <f t="shared" si="18"/>
        <v>594014.85</v>
      </c>
      <c r="G202" s="39">
        <f t="shared" si="12"/>
        <v>594014.85</v>
      </c>
      <c r="H202" s="26">
        <f t="shared" si="13"/>
        <v>0</v>
      </c>
    </row>
    <row r="203" spans="1:8" x14ac:dyDescent="0.25">
      <c r="A203" s="44">
        <v>2.4</v>
      </c>
      <c r="B203" s="41" t="s">
        <v>204</v>
      </c>
      <c r="C203" s="37">
        <v>843.37</v>
      </c>
      <c r="D203" s="37" t="s">
        <v>24</v>
      </c>
      <c r="E203" s="34">
        <v>779.11</v>
      </c>
      <c r="F203" s="38">
        <f t="shared" si="18"/>
        <v>657078</v>
      </c>
      <c r="G203" s="39">
        <f t="shared" si="12"/>
        <v>657078</v>
      </c>
      <c r="H203" s="26">
        <f t="shared" si="13"/>
        <v>0</v>
      </c>
    </row>
    <row r="204" spans="1:8" ht="26.4" x14ac:dyDescent="0.25">
      <c r="A204" s="44">
        <v>2.5</v>
      </c>
      <c r="B204" s="45" t="s">
        <v>31</v>
      </c>
      <c r="C204" s="37">
        <v>4063.52</v>
      </c>
      <c r="D204" s="37" t="s">
        <v>24</v>
      </c>
      <c r="E204" s="34">
        <v>172.55</v>
      </c>
      <c r="F204" s="38">
        <f t="shared" si="18"/>
        <v>701160.38</v>
      </c>
      <c r="G204" s="39">
        <f t="shared" si="12"/>
        <v>701160.38</v>
      </c>
      <c r="H204" s="26">
        <f t="shared" si="13"/>
        <v>0</v>
      </c>
    </row>
    <row r="205" spans="1:8" ht="26.4" x14ac:dyDescent="0.25">
      <c r="A205" s="82">
        <v>2.6</v>
      </c>
      <c r="B205" s="53" t="s">
        <v>32</v>
      </c>
      <c r="C205" s="55">
        <v>1728.36</v>
      </c>
      <c r="D205" s="55" t="s">
        <v>24</v>
      </c>
      <c r="E205" s="56">
        <v>146.16999999999999</v>
      </c>
      <c r="F205" s="57">
        <f t="shared" si="18"/>
        <v>252634.38</v>
      </c>
      <c r="G205" s="39">
        <f t="shared" si="12"/>
        <v>252634.38</v>
      </c>
      <c r="H205" s="26">
        <f t="shared" si="13"/>
        <v>0</v>
      </c>
    </row>
    <row r="206" spans="1:8" x14ac:dyDescent="0.25">
      <c r="A206" s="44"/>
      <c r="B206" s="41"/>
      <c r="C206" s="37"/>
      <c r="D206" s="37"/>
      <c r="E206" s="34"/>
      <c r="F206" s="38"/>
      <c r="G206" s="39">
        <f t="shared" si="12"/>
        <v>0</v>
      </c>
      <c r="H206" s="26">
        <f t="shared" si="13"/>
        <v>0</v>
      </c>
    </row>
    <row r="207" spans="1:8" x14ac:dyDescent="0.25">
      <c r="A207" s="35">
        <v>3</v>
      </c>
      <c r="B207" s="30" t="s">
        <v>33</v>
      </c>
      <c r="C207" s="36"/>
      <c r="D207" s="37"/>
      <c r="E207" s="34"/>
      <c r="F207" s="38"/>
      <c r="G207" s="39">
        <f t="shared" si="12"/>
        <v>0</v>
      </c>
      <c r="H207" s="26">
        <f t="shared" si="13"/>
        <v>0</v>
      </c>
    </row>
    <row r="208" spans="1:8" x14ac:dyDescent="0.25">
      <c r="A208" s="44">
        <v>3.1</v>
      </c>
      <c r="B208" s="41" t="s">
        <v>39</v>
      </c>
      <c r="C208" s="37">
        <v>1679.17</v>
      </c>
      <c r="D208" s="37" t="s">
        <v>19</v>
      </c>
      <c r="E208" s="34">
        <v>1464.41</v>
      </c>
      <c r="F208" s="38">
        <f>ROUND(C208*E208,2)</f>
        <v>2458993.34</v>
      </c>
      <c r="G208" s="39">
        <f t="shared" ref="G208:G271" si="19">ROUND(C208*E208,2)</f>
        <v>2458993.34</v>
      </c>
      <c r="H208" s="26">
        <f t="shared" si="13"/>
        <v>0</v>
      </c>
    </row>
    <row r="209" spans="1:8" x14ac:dyDescent="0.25">
      <c r="A209" s="44">
        <v>3.2</v>
      </c>
      <c r="B209" s="41" t="s">
        <v>35</v>
      </c>
      <c r="C209" s="37">
        <v>1469.4</v>
      </c>
      <c r="D209" s="37" t="s">
        <v>19</v>
      </c>
      <c r="E209" s="34">
        <v>855.26</v>
      </c>
      <c r="F209" s="38">
        <f>ROUND(C209*E209,2)</f>
        <v>1256719.04</v>
      </c>
      <c r="G209" s="39">
        <f t="shared" si="19"/>
        <v>1256719.04</v>
      </c>
      <c r="H209" s="26">
        <f t="shared" ref="H209:H272" si="20">G209-F209</f>
        <v>0</v>
      </c>
    </row>
    <row r="210" spans="1:8" x14ac:dyDescent="0.25">
      <c r="A210" s="44">
        <v>3.3</v>
      </c>
      <c r="B210" s="41" t="s">
        <v>36</v>
      </c>
      <c r="C210" s="37">
        <v>2005.3</v>
      </c>
      <c r="D210" s="37" t="s">
        <v>19</v>
      </c>
      <c r="E210" s="34">
        <v>389.87</v>
      </c>
      <c r="F210" s="38">
        <f>ROUND(C210*E210,2)</f>
        <v>781806.31</v>
      </c>
      <c r="G210" s="39">
        <f t="shared" si="19"/>
        <v>781806.31</v>
      </c>
      <c r="H210" s="26">
        <f t="shared" si="20"/>
        <v>0</v>
      </c>
    </row>
    <row r="211" spans="1:8" x14ac:dyDescent="0.25">
      <c r="A211" s="44">
        <v>3.4</v>
      </c>
      <c r="B211" s="41" t="s">
        <v>37</v>
      </c>
      <c r="C211" s="37">
        <v>1193.92</v>
      </c>
      <c r="D211" s="37" t="s">
        <v>19</v>
      </c>
      <c r="E211" s="34">
        <v>242.88</v>
      </c>
      <c r="F211" s="38">
        <f>ROUND(C211*E211,2)</f>
        <v>289979.28999999998</v>
      </c>
      <c r="G211" s="39">
        <f t="shared" si="19"/>
        <v>289979.28999999998</v>
      </c>
      <c r="H211" s="26">
        <f t="shared" si="20"/>
        <v>0</v>
      </c>
    </row>
    <row r="212" spans="1:8" x14ac:dyDescent="0.25">
      <c r="A212" s="44"/>
      <c r="B212" s="41"/>
      <c r="C212" s="37"/>
      <c r="D212" s="37"/>
      <c r="E212" s="34"/>
      <c r="F212" s="38"/>
      <c r="G212" s="39">
        <f t="shared" si="19"/>
        <v>0</v>
      </c>
      <c r="H212" s="26">
        <f t="shared" si="20"/>
        <v>0</v>
      </c>
    </row>
    <row r="213" spans="1:8" x14ac:dyDescent="0.25">
      <c r="A213" s="35">
        <v>4</v>
      </c>
      <c r="B213" s="30" t="s">
        <v>38</v>
      </c>
      <c r="C213" s="36"/>
      <c r="D213" s="37"/>
      <c r="E213" s="34"/>
      <c r="F213" s="38"/>
      <c r="G213" s="39">
        <f t="shared" si="19"/>
        <v>0</v>
      </c>
      <c r="H213" s="26">
        <f t="shared" si="20"/>
        <v>0</v>
      </c>
    </row>
    <row r="214" spans="1:8" x14ac:dyDescent="0.25">
      <c r="A214" s="44">
        <v>4.0999999999999996</v>
      </c>
      <c r="B214" s="41" t="s">
        <v>39</v>
      </c>
      <c r="C214" s="37">
        <v>1679.17</v>
      </c>
      <c r="D214" s="37" t="s">
        <v>19</v>
      </c>
      <c r="E214" s="34">
        <v>145.5</v>
      </c>
      <c r="F214" s="38">
        <f>ROUND(C214*E214,2)</f>
        <v>244319.24</v>
      </c>
      <c r="G214" s="39">
        <f t="shared" si="19"/>
        <v>244319.24</v>
      </c>
      <c r="H214" s="26">
        <f t="shared" si="20"/>
        <v>0</v>
      </c>
    </row>
    <row r="215" spans="1:8" x14ac:dyDescent="0.25">
      <c r="A215" s="44">
        <v>4.2</v>
      </c>
      <c r="B215" s="41" t="s">
        <v>35</v>
      </c>
      <c r="C215" s="37">
        <v>1469.4</v>
      </c>
      <c r="D215" s="37" t="s">
        <v>19</v>
      </c>
      <c r="E215" s="34">
        <v>133.94</v>
      </c>
      <c r="F215" s="38">
        <f>ROUND(C215*E215,2)</f>
        <v>196811.44</v>
      </c>
      <c r="G215" s="39">
        <f t="shared" si="19"/>
        <v>196811.44</v>
      </c>
      <c r="H215" s="26">
        <f t="shared" si="20"/>
        <v>0</v>
      </c>
    </row>
    <row r="216" spans="1:8" x14ac:dyDescent="0.25">
      <c r="A216" s="44">
        <v>4.3</v>
      </c>
      <c r="B216" s="41" t="s">
        <v>36</v>
      </c>
      <c r="C216" s="37">
        <v>2005.3</v>
      </c>
      <c r="D216" s="37" t="s">
        <v>19</v>
      </c>
      <c r="E216" s="34">
        <v>117.55</v>
      </c>
      <c r="F216" s="38">
        <f>ROUND(C216*E216,2)</f>
        <v>235723.02</v>
      </c>
      <c r="G216" s="39">
        <f t="shared" si="19"/>
        <v>235723.02</v>
      </c>
      <c r="H216" s="26">
        <f t="shared" si="20"/>
        <v>0</v>
      </c>
    </row>
    <row r="217" spans="1:8" x14ac:dyDescent="0.25">
      <c r="A217" s="44">
        <v>4.4000000000000004</v>
      </c>
      <c r="B217" s="41" t="s">
        <v>37</v>
      </c>
      <c r="C217" s="37">
        <v>1193.92</v>
      </c>
      <c r="D217" s="37" t="s">
        <v>19</v>
      </c>
      <c r="E217" s="34">
        <v>96.85</v>
      </c>
      <c r="F217" s="38">
        <f>ROUND(C217*E217,2)</f>
        <v>115631.15</v>
      </c>
      <c r="G217" s="39">
        <f t="shared" si="19"/>
        <v>115631.15</v>
      </c>
      <c r="H217" s="26">
        <f t="shared" si="20"/>
        <v>0</v>
      </c>
    </row>
    <row r="218" spans="1:8" x14ac:dyDescent="0.25">
      <c r="A218" s="35"/>
      <c r="B218" s="49"/>
      <c r="C218" s="37"/>
      <c r="D218" s="50"/>
      <c r="E218" s="34"/>
      <c r="F218" s="38"/>
      <c r="G218" s="39">
        <f t="shared" si="19"/>
        <v>0</v>
      </c>
      <c r="H218" s="26">
        <f t="shared" si="20"/>
        <v>0</v>
      </c>
    </row>
    <row r="219" spans="1:8" x14ac:dyDescent="0.25">
      <c r="A219" s="35">
        <v>5</v>
      </c>
      <c r="B219" s="30" t="s">
        <v>40</v>
      </c>
      <c r="C219" s="36"/>
      <c r="D219" s="37"/>
      <c r="E219" s="34"/>
      <c r="F219" s="38"/>
      <c r="G219" s="39">
        <f t="shared" si="19"/>
        <v>0</v>
      </c>
      <c r="H219" s="26">
        <f t="shared" si="20"/>
        <v>0</v>
      </c>
    </row>
    <row r="220" spans="1:8" ht="26.4" x14ac:dyDescent="0.25">
      <c r="A220" s="44">
        <v>5.0999999999999996</v>
      </c>
      <c r="B220" s="41" t="s">
        <v>205</v>
      </c>
      <c r="C220" s="46">
        <v>1</v>
      </c>
      <c r="D220" s="37" t="s">
        <v>42</v>
      </c>
      <c r="E220" s="34">
        <v>9703.0300000000007</v>
      </c>
      <c r="F220" s="83">
        <f t="shared" ref="F220:F244" si="21">ROUND(C220*E220,2)</f>
        <v>9703.0300000000007</v>
      </c>
      <c r="G220" s="39">
        <f t="shared" si="19"/>
        <v>9703.0300000000007</v>
      </c>
      <c r="H220" s="26">
        <f t="shared" si="20"/>
        <v>0</v>
      </c>
    </row>
    <row r="221" spans="1:8" ht="26.4" x14ac:dyDescent="0.25">
      <c r="A221" s="44">
        <v>5.2</v>
      </c>
      <c r="B221" s="41" t="s">
        <v>206</v>
      </c>
      <c r="C221" s="46">
        <v>4</v>
      </c>
      <c r="D221" s="37" t="s">
        <v>42</v>
      </c>
      <c r="E221" s="34">
        <v>9013.66</v>
      </c>
      <c r="F221" s="83">
        <f t="shared" si="21"/>
        <v>36054.639999999999</v>
      </c>
      <c r="G221" s="39">
        <f t="shared" si="19"/>
        <v>36054.639999999999</v>
      </c>
      <c r="H221" s="26">
        <f t="shared" si="20"/>
        <v>0</v>
      </c>
    </row>
    <row r="222" spans="1:8" ht="26.4" x14ac:dyDescent="0.25">
      <c r="A222" s="44">
        <v>5.3</v>
      </c>
      <c r="B222" s="41" t="s">
        <v>207</v>
      </c>
      <c r="C222" s="46">
        <v>4</v>
      </c>
      <c r="D222" s="37" t="s">
        <v>42</v>
      </c>
      <c r="E222" s="34">
        <v>6509.23</v>
      </c>
      <c r="F222" s="83">
        <f t="shared" si="21"/>
        <v>26036.92</v>
      </c>
      <c r="G222" s="39">
        <f t="shared" si="19"/>
        <v>26036.92</v>
      </c>
      <c r="H222" s="26">
        <f t="shared" si="20"/>
        <v>0</v>
      </c>
    </row>
    <row r="223" spans="1:8" ht="26.4" x14ac:dyDescent="0.25">
      <c r="A223" s="44">
        <v>5.4</v>
      </c>
      <c r="B223" s="41" t="s">
        <v>208</v>
      </c>
      <c r="C223" s="46">
        <v>3</v>
      </c>
      <c r="D223" s="37" t="s">
        <v>42</v>
      </c>
      <c r="E223" s="34">
        <v>5131.87</v>
      </c>
      <c r="F223" s="83">
        <f t="shared" si="21"/>
        <v>15395.61</v>
      </c>
      <c r="G223" s="39">
        <f t="shared" si="19"/>
        <v>15395.61</v>
      </c>
      <c r="H223" s="26">
        <f t="shared" si="20"/>
        <v>0</v>
      </c>
    </row>
    <row r="224" spans="1:8" ht="26.4" x14ac:dyDescent="0.25">
      <c r="A224" s="44">
        <v>5.5</v>
      </c>
      <c r="B224" s="41" t="s">
        <v>209</v>
      </c>
      <c r="C224" s="46">
        <v>8</v>
      </c>
      <c r="D224" s="37" t="s">
        <v>42</v>
      </c>
      <c r="E224" s="34">
        <v>5262.41</v>
      </c>
      <c r="F224" s="83">
        <f t="shared" si="21"/>
        <v>42099.28</v>
      </c>
      <c r="G224" s="39">
        <f t="shared" si="19"/>
        <v>42099.28</v>
      </c>
      <c r="H224" s="26">
        <f t="shared" si="20"/>
        <v>0</v>
      </c>
    </row>
    <row r="225" spans="1:8" ht="26.4" x14ac:dyDescent="0.25">
      <c r="A225" s="44">
        <v>5.6</v>
      </c>
      <c r="B225" s="41" t="s">
        <v>210</v>
      </c>
      <c r="C225" s="46">
        <v>6</v>
      </c>
      <c r="D225" s="37" t="s">
        <v>42</v>
      </c>
      <c r="E225" s="34">
        <v>3831.02</v>
      </c>
      <c r="F225" s="83">
        <f t="shared" si="21"/>
        <v>22986.12</v>
      </c>
      <c r="G225" s="39">
        <f t="shared" si="19"/>
        <v>22986.12</v>
      </c>
      <c r="H225" s="26">
        <f t="shared" si="20"/>
        <v>0</v>
      </c>
    </row>
    <row r="226" spans="1:8" ht="26.4" x14ac:dyDescent="0.25">
      <c r="A226" s="44">
        <v>5.7</v>
      </c>
      <c r="B226" s="41" t="s">
        <v>211</v>
      </c>
      <c r="C226" s="46">
        <v>1</v>
      </c>
      <c r="D226" s="37" t="s">
        <v>42</v>
      </c>
      <c r="E226" s="34">
        <v>15276.1</v>
      </c>
      <c r="F226" s="83">
        <f t="shared" si="21"/>
        <v>15276.1</v>
      </c>
      <c r="G226" s="39">
        <f t="shared" si="19"/>
        <v>15276.1</v>
      </c>
      <c r="H226" s="26">
        <f t="shared" si="20"/>
        <v>0</v>
      </c>
    </row>
    <row r="227" spans="1:8" ht="26.4" x14ac:dyDescent="0.25">
      <c r="A227" s="44">
        <v>5.8</v>
      </c>
      <c r="B227" s="41" t="s">
        <v>212</v>
      </c>
      <c r="C227" s="46">
        <v>3</v>
      </c>
      <c r="D227" s="37" t="s">
        <v>42</v>
      </c>
      <c r="E227" s="34">
        <v>11558.08</v>
      </c>
      <c r="F227" s="83">
        <f t="shared" si="21"/>
        <v>34674.239999999998</v>
      </c>
      <c r="G227" s="39">
        <f t="shared" si="19"/>
        <v>34674.239999999998</v>
      </c>
      <c r="H227" s="26">
        <f t="shared" si="20"/>
        <v>0</v>
      </c>
    </row>
    <row r="228" spans="1:8" ht="26.4" x14ac:dyDescent="0.25">
      <c r="A228" s="44">
        <v>5.9</v>
      </c>
      <c r="B228" s="41" t="s">
        <v>213</v>
      </c>
      <c r="C228" s="46">
        <v>2</v>
      </c>
      <c r="D228" s="37" t="s">
        <v>42</v>
      </c>
      <c r="E228" s="34">
        <v>8161.21</v>
      </c>
      <c r="F228" s="83">
        <f t="shared" si="21"/>
        <v>16322.42</v>
      </c>
      <c r="G228" s="39">
        <f t="shared" si="19"/>
        <v>16322.42</v>
      </c>
      <c r="H228" s="26">
        <f t="shared" si="20"/>
        <v>0</v>
      </c>
    </row>
    <row r="229" spans="1:8" ht="26.4" x14ac:dyDescent="0.25">
      <c r="A229" s="51">
        <v>5.0999999999999996</v>
      </c>
      <c r="B229" s="41" t="s">
        <v>214</v>
      </c>
      <c r="C229" s="46">
        <v>4</v>
      </c>
      <c r="D229" s="37" t="s">
        <v>42</v>
      </c>
      <c r="E229" s="34">
        <v>7373.34</v>
      </c>
      <c r="F229" s="83">
        <f t="shared" si="21"/>
        <v>29493.360000000001</v>
      </c>
      <c r="G229" s="39">
        <f t="shared" si="19"/>
        <v>29493.360000000001</v>
      </c>
      <c r="H229" s="26">
        <f t="shared" si="20"/>
        <v>0</v>
      </c>
    </row>
    <row r="230" spans="1:8" ht="26.4" x14ac:dyDescent="0.25">
      <c r="A230" s="40">
        <v>5.1100000000000003</v>
      </c>
      <c r="B230" s="41" t="s">
        <v>215</v>
      </c>
      <c r="C230" s="46">
        <v>3</v>
      </c>
      <c r="D230" s="37" t="s">
        <v>42</v>
      </c>
      <c r="E230" s="34">
        <v>4251.21</v>
      </c>
      <c r="F230" s="83">
        <f t="shared" si="21"/>
        <v>12753.63</v>
      </c>
      <c r="G230" s="39">
        <f t="shared" si="19"/>
        <v>12753.63</v>
      </c>
      <c r="H230" s="26">
        <f t="shared" si="20"/>
        <v>0</v>
      </c>
    </row>
    <row r="231" spans="1:8" ht="26.4" x14ac:dyDescent="0.25">
      <c r="A231" s="40">
        <v>5.12</v>
      </c>
      <c r="B231" s="41" t="s">
        <v>216</v>
      </c>
      <c r="C231" s="46">
        <v>2</v>
      </c>
      <c r="D231" s="37" t="s">
        <v>42</v>
      </c>
      <c r="E231" s="34">
        <v>4251.21</v>
      </c>
      <c r="F231" s="83">
        <f t="shared" si="21"/>
        <v>8502.42</v>
      </c>
      <c r="G231" s="39">
        <f t="shared" si="19"/>
        <v>8502.42</v>
      </c>
      <c r="H231" s="26">
        <f t="shared" si="20"/>
        <v>0</v>
      </c>
    </row>
    <row r="232" spans="1:8" ht="26.4" x14ac:dyDescent="0.25">
      <c r="A232" s="40">
        <v>5.13</v>
      </c>
      <c r="B232" s="41" t="s">
        <v>217</v>
      </c>
      <c r="C232" s="46">
        <v>1</v>
      </c>
      <c r="D232" s="37" t="s">
        <v>42</v>
      </c>
      <c r="E232" s="34">
        <v>12522.51</v>
      </c>
      <c r="F232" s="83">
        <f t="shared" si="21"/>
        <v>12522.51</v>
      </c>
      <c r="G232" s="39">
        <f t="shared" si="19"/>
        <v>12522.51</v>
      </c>
      <c r="H232" s="26">
        <f t="shared" si="20"/>
        <v>0</v>
      </c>
    </row>
    <row r="233" spans="1:8" ht="26.4" x14ac:dyDescent="0.25">
      <c r="A233" s="51">
        <v>5.14</v>
      </c>
      <c r="B233" s="41" t="s">
        <v>218</v>
      </c>
      <c r="C233" s="46">
        <v>1</v>
      </c>
      <c r="D233" s="37" t="s">
        <v>42</v>
      </c>
      <c r="E233" s="34">
        <v>7114.02</v>
      </c>
      <c r="F233" s="83">
        <f t="shared" si="21"/>
        <v>7114.02</v>
      </c>
      <c r="G233" s="39">
        <f t="shared" si="19"/>
        <v>7114.02</v>
      </c>
      <c r="H233" s="26">
        <f t="shared" si="20"/>
        <v>0</v>
      </c>
    </row>
    <row r="234" spans="1:8" ht="26.4" x14ac:dyDescent="0.25">
      <c r="A234" s="51">
        <v>5.15</v>
      </c>
      <c r="B234" s="41" t="s">
        <v>219</v>
      </c>
      <c r="C234" s="46">
        <v>1</v>
      </c>
      <c r="D234" s="37" t="s">
        <v>42</v>
      </c>
      <c r="E234" s="34">
        <v>5332.93</v>
      </c>
      <c r="F234" s="83">
        <f t="shared" si="21"/>
        <v>5332.93</v>
      </c>
      <c r="G234" s="39">
        <f t="shared" si="19"/>
        <v>5332.93</v>
      </c>
      <c r="H234" s="26">
        <f t="shared" si="20"/>
        <v>0</v>
      </c>
    </row>
    <row r="235" spans="1:8" ht="26.4" x14ac:dyDescent="0.25">
      <c r="A235" s="40">
        <v>5.16</v>
      </c>
      <c r="B235" s="41" t="s">
        <v>215</v>
      </c>
      <c r="C235" s="46">
        <v>1</v>
      </c>
      <c r="D235" s="37" t="s">
        <v>42</v>
      </c>
      <c r="E235" s="34">
        <v>4251.21</v>
      </c>
      <c r="F235" s="83">
        <f t="shared" si="21"/>
        <v>4251.21</v>
      </c>
      <c r="G235" s="39">
        <f t="shared" si="19"/>
        <v>4251.21</v>
      </c>
      <c r="H235" s="26">
        <f t="shared" si="20"/>
        <v>0</v>
      </c>
    </row>
    <row r="236" spans="1:8" ht="26.4" x14ac:dyDescent="0.25">
      <c r="A236" s="51">
        <v>5.17</v>
      </c>
      <c r="B236" s="41" t="s">
        <v>220</v>
      </c>
      <c r="C236" s="46">
        <v>1</v>
      </c>
      <c r="D236" s="37" t="s">
        <v>42</v>
      </c>
      <c r="E236" s="34">
        <v>8410.2999999999993</v>
      </c>
      <c r="F236" s="83">
        <f t="shared" si="21"/>
        <v>8410.2999999999993</v>
      </c>
      <c r="G236" s="39">
        <f t="shared" si="19"/>
        <v>8410.2999999999993</v>
      </c>
      <c r="H236" s="26">
        <f t="shared" si="20"/>
        <v>0</v>
      </c>
    </row>
    <row r="237" spans="1:8" ht="26.4" x14ac:dyDescent="0.25">
      <c r="A237" s="51">
        <v>5.18</v>
      </c>
      <c r="B237" s="41" t="s">
        <v>221</v>
      </c>
      <c r="C237" s="46">
        <v>1</v>
      </c>
      <c r="D237" s="37" t="s">
        <v>42</v>
      </c>
      <c r="E237" s="34">
        <v>1089.95</v>
      </c>
      <c r="F237" s="83">
        <f t="shared" si="21"/>
        <v>1089.95</v>
      </c>
      <c r="G237" s="39">
        <f t="shared" si="19"/>
        <v>1089.95</v>
      </c>
      <c r="H237" s="26">
        <f t="shared" si="20"/>
        <v>0</v>
      </c>
    </row>
    <row r="238" spans="1:8" ht="26.4" x14ac:dyDescent="0.25">
      <c r="A238" s="51">
        <v>5.19</v>
      </c>
      <c r="B238" s="41" t="s">
        <v>222</v>
      </c>
      <c r="C238" s="46">
        <v>4</v>
      </c>
      <c r="D238" s="37" t="s">
        <v>42</v>
      </c>
      <c r="E238" s="34">
        <v>1067.19</v>
      </c>
      <c r="F238" s="83">
        <f t="shared" si="21"/>
        <v>4268.76</v>
      </c>
      <c r="G238" s="39">
        <f t="shared" si="19"/>
        <v>4268.76</v>
      </c>
      <c r="H238" s="26">
        <f t="shared" si="20"/>
        <v>0</v>
      </c>
    </row>
    <row r="239" spans="1:8" x14ac:dyDescent="0.25">
      <c r="A239" s="84">
        <v>5.2</v>
      </c>
      <c r="B239" s="53" t="s">
        <v>223</v>
      </c>
      <c r="C239" s="54">
        <v>3</v>
      </c>
      <c r="D239" s="55" t="s">
        <v>42</v>
      </c>
      <c r="E239" s="56">
        <v>5020.68</v>
      </c>
      <c r="F239" s="85">
        <f t="shared" si="21"/>
        <v>15062.04</v>
      </c>
      <c r="G239" s="39">
        <f t="shared" si="19"/>
        <v>15062.04</v>
      </c>
      <c r="H239" s="26">
        <f t="shared" si="20"/>
        <v>0</v>
      </c>
    </row>
    <row r="240" spans="1:8" x14ac:dyDescent="0.25">
      <c r="A240" s="51">
        <v>5.21</v>
      </c>
      <c r="B240" s="41" t="s">
        <v>72</v>
      </c>
      <c r="C240" s="46">
        <v>14</v>
      </c>
      <c r="D240" s="37" t="s">
        <v>42</v>
      </c>
      <c r="E240" s="34">
        <v>3400.25</v>
      </c>
      <c r="F240" s="83">
        <f t="shared" si="21"/>
        <v>47603.5</v>
      </c>
      <c r="G240" s="39">
        <f t="shared" si="19"/>
        <v>47603.5</v>
      </c>
      <c r="H240" s="26">
        <f t="shared" si="20"/>
        <v>0</v>
      </c>
    </row>
    <row r="241" spans="1:8" x14ac:dyDescent="0.25">
      <c r="A241" s="51">
        <v>5.22</v>
      </c>
      <c r="B241" s="41" t="s">
        <v>73</v>
      </c>
      <c r="C241" s="46">
        <v>25</v>
      </c>
      <c r="D241" s="37" t="s">
        <v>42</v>
      </c>
      <c r="E241" s="34">
        <v>2696.28</v>
      </c>
      <c r="F241" s="83">
        <f t="shared" si="21"/>
        <v>67407</v>
      </c>
      <c r="G241" s="39">
        <f t="shared" si="19"/>
        <v>67407</v>
      </c>
      <c r="H241" s="26">
        <f t="shared" si="20"/>
        <v>0</v>
      </c>
    </row>
    <row r="242" spans="1:8" x14ac:dyDescent="0.25">
      <c r="A242" s="51">
        <v>5.23</v>
      </c>
      <c r="B242" s="41" t="s">
        <v>74</v>
      </c>
      <c r="C242" s="46">
        <v>5</v>
      </c>
      <c r="D242" s="37" t="s">
        <v>42</v>
      </c>
      <c r="E242" s="34">
        <v>1713.53</v>
      </c>
      <c r="F242" s="83">
        <f t="shared" si="21"/>
        <v>8567.65</v>
      </c>
      <c r="G242" s="39">
        <f t="shared" si="19"/>
        <v>8567.65</v>
      </c>
      <c r="H242" s="26">
        <f t="shared" si="20"/>
        <v>0</v>
      </c>
    </row>
    <row r="243" spans="1:8" x14ac:dyDescent="0.25">
      <c r="A243" s="51">
        <v>5.24</v>
      </c>
      <c r="B243" s="41" t="s">
        <v>75</v>
      </c>
      <c r="C243" s="46">
        <v>3</v>
      </c>
      <c r="D243" s="37" t="s">
        <v>42</v>
      </c>
      <c r="E243" s="34">
        <v>1565.4</v>
      </c>
      <c r="F243" s="83">
        <f t="shared" si="21"/>
        <v>4696.2</v>
      </c>
      <c r="G243" s="39">
        <f t="shared" si="19"/>
        <v>4696.2</v>
      </c>
      <c r="H243" s="26">
        <f t="shared" si="20"/>
        <v>0</v>
      </c>
    </row>
    <row r="244" spans="1:8" ht="39.6" x14ac:dyDescent="0.25">
      <c r="A244" s="51">
        <v>5.25</v>
      </c>
      <c r="B244" s="41" t="s">
        <v>76</v>
      </c>
      <c r="C244" s="46">
        <v>16</v>
      </c>
      <c r="D244" s="37" t="s">
        <v>42</v>
      </c>
      <c r="E244" s="34">
        <v>29818.3</v>
      </c>
      <c r="F244" s="83">
        <f t="shared" si="21"/>
        <v>477092.8</v>
      </c>
      <c r="G244" s="39">
        <f t="shared" si="19"/>
        <v>477092.8</v>
      </c>
      <c r="H244" s="26">
        <f t="shared" si="20"/>
        <v>0</v>
      </c>
    </row>
    <row r="245" spans="1:8" x14ac:dyDescent="0.25">
      <c r="A245" s="51"/>
      <c r="B245" s="41"/>
      <c r="C245" s="46"/>
      <c r="D245" s="37"/>
      <c r="E245" s="34"/>
      <c r="F245" s="38"/>
      <c r="G245" s="39">
        <f t="shared" si="19"/>
        <v>0</v>
      </c>
      <c r="H245" s="26">
        <f t="shared" si="20"/>
        <v>0</v>
      </c>
    </row>
    <row r="246" spans="1:8" ht="26.4" x14ac:dyDescent="0.25">
      <c r="A246" s="35">
        <v>6</v>
      </c>
      <c r="B246" s="30" t="s">
        <v>77</v>
      </c>
      <c r="C246" s="36"/>
      <c r="D246" s="37"/>
      <c r="E246" s="34"/>
      <c r="F246" s="38"/>
      <c r="G246" s="39">
        <f t="shared" si="19"/>
        <v>0</v>
      </c>
      <c r="H246" s="26">
        <f t="shared" si="20"/>
        <v>0</v>
      </c>
    </row>
    <row r="247" spans="1:8" ht="39.6" x14ac:dyDescent="0.25">
      <c r="A247" s="44">
        <v>6.1</v>
      </c>
      <c r="B247" s="41" t="s">
        <v>224</v>
      </c>
      <c r="C247" s="46">
        <v>2</v>
      </c>
      <c r="D247" s="37" t="s">
        <v>42</v>
      </c>
      <c r="E247" s="34">
        <v>74512.98</v>
      </c>
      <c r="F247" s="38">
        <f>ROUND(C247*E247,2)</f>
        <v>149025.96</v>
      </c>
      <c r="G247" s="39">
        <f t="shared" si="19"/>
        <v>149025.96</v>
      </c>
      <c r="H247" s="26">
        <f t="shared" si="20"/>
        <v>0</v>
      </c>
    </row>
    <row r="248" spans="1:8" ht="39.6" x14ac:dyDescent="0.25">
      <c r="A248" s="44">
        <v>6.2</v>
      </c>
      <c r="B248" s="41" t="s">
        <v>225</v>
      </c>
      <c r="C248" s="46">
        <v>1</v>
      </c>
      <c r="D248" s="37" t="s">
        <v>42</v>
      </c>
      <c r="E248" s="34">
        <v>41032.239999999998</v>
      </c>
      <c r="F248" s="38">
        <f>ROUND(C248*E248,2)</f>
        <v>41032.239999999998</v>
      </c>
      <c r="G248" s="39">
        <f t="shared" si="19"/>
        <v>41032.239999999998</v>
      </c>
      <c r="H248" s="26">
        <f t="shared" si="20"/>
        <v>0</v>
      </c>
    </row>
    <row r="249" spans="1:8" x14ac:dyDescent="0.25">
      <c r="A249" s="44">
        <v>6.3</v>
      </c>
      <c r="B249" s="41" t="s">
        <v>83</v>
      </c>
      <c r="C249" s="46">
        <v>3</v>
      </c>
      <c r="D249" s="37" t="s">
        <v>42</v>
      </c>
      <c r="E249" s="34">
        <v>7304.14</v>
      </c>
      <c r="F249" s="38">
        <f>ROUND(C249*E249,2)</f>
        <v>21912.42</v>
      </c>
      <c r="G249" s="39">
        <f t="shared" si="19"/>
        <v>21912.42</v>
      </c>
      <c r="H249" s="26">
        <f t="shared" si="20"/>
        <v>0</v>
      </c>
    </row>
    <row r="250" spans="1:8" x14ac:dyDescent="0.25">
      <c r="A250" s="44">
        <v>6.4</v>
      </c>
      <c r="B250" s="49" t="s">
        <v>84</v>
      </c>
      <c r="C250" s="46">
        <v>1</v>
      </c>
      <c r="D250" s="37" t="s">
        <v>42</v>
      </c>
      <c r="E250" s="34">
        <v>126236.43</v>
      </c>
      <c r="F250" s="38">
        <f>ROUND(C250*E250,2)</f>
        <v>126236.43</v>
      </c>
      <c r="G250" s="39">
        <f t="shared" si="19"/>
        <v>126236.43</v>
      </c>
      <c r="H250" s="26">
        <f t="shared" si="20"/>
        <v>0</v>
      </c>
    </row>
    <row r="251" spans="1:8" x14ac:dyDescent="0.25">
      <c r="A251" s="51"/>
      <c r="B251" s="49"/>
      <c r="C251" s="46"/>
      <c r="D251" s="37"/>
      <c r="E251" s="34"/>
      <c r="F251" s="38"/>
      <c r="G251" s="39">
        <f t="shared" si="19"/>
        <v>0</v>
      </c>
      <c r="H251" s="26">
        <f t="shared" si="20"/>
        <v>0</v>
      </c>
    </row>
    <row r="252" spans="1:8" x14ac:dyDescent="0.25">
      <c r="A252" s="35">
        <v>7</v>
      </c>
      <c r="B252" s="30" t="s">
        <v>85</v>
      </c>
      <c r="C252" s="36"/>
      <c r="D252" s="37"/>
      <c r="E252" s="34"/>
      <c r="F252" s="38"/>
      <c r="G252" s="39">
        <f t="shared" si="19"/>
        <v>0</v>
      </c>
      <c r="H252" s="26">
        <f t="shared" si="20"/>
        <v>0</v>
      </c>
    </row>
    <row r="253" spans="1:8" x14ac:dyDescent="0.25">
      <c r="A253" s="44">
        <v>7.1</v>
      </c>
      <c r="B253" s="41" t="s">
        <v>86</v>
      </c>
      <c r="C253" s="46">
        <v>10.44</v>
      </c>
      <c r="D253" s="37" t="s">
        <v>24</v>
      </c>
      <c r="E253" s="34">
        <v>13413.54</v>
      </c>
      <c r="F253" s="38">
        <f>ROUND(C253*E253,2)</f>
        <v>140037.35999999999</v>
      </c>
      <c r="G253" s="39">
        <f t="shared" si="19"/>
        <v>140037.35999999999</v>
      </c>
      <c r="H253" s="26">
        <f t="shared" si="20"/>
        <v>0</v>
      </c>
    </row>
    <row r="254" spans="1:8" x14ac:dyDescent="0.25">
      <c r="A254" s="40"/>
      <c r="B254" s="41"/>
      <c r="C254" s="46"/>
      <c r="D254" s="37"/>
      <c r="E254" s="34"/>
      <c r="F254" s="38"/>
      <c r="G254" s="39">
        <f t="shared" si="19"/>
        <v>0</v>
      </c>
      <c r="H254" s="26">
        <f t="shared" si="20"/>
        <v>0</v>
      </c>
    </row>
    <row r="255" spans="1:8" x14ac:dyDescent="0.25">
      <c r="A255" s="35">
        <v>8</v>
      </c>
      <c r="B255" s="30" t="s">
        <v>87</v>
      </c>
      <c r="C255" s="36"/>
      <c r="D255" s="37"/>
      <c r="E255" s="34"/>
      <c r="F255" s="38"/>
      <c r="G255" s="39">
        <f t="shared" si="19"/>
        <v>0</v>
      </c>
      <c r="H255" s="26">
        <f t="shared" si="20"/>
        <v>0</v>
      </c>
    </row>
    <row r="256" spans="1:8" ht="26.4" x14ac:dyDescent="0.25">
      <c r="A256" s="43">
        <v>8.1</v>
      </c>
      <c r="B256" s="30" t="s">
        <v>226</v>
      </c>
      <c r="C256" s="36"/>
      <c r="D256" s="37"/>
      <c r="E256" s="34"/>
      <c r="F256" s="38"/>
      <c r="G256" s="39">
        <f t="shared" si="19"/>
        <v>0</v>
      </c>
      <c r="H256" s="26">
        <f t="shared" si="20"/>
        <v>0</v>
      </c>
    </row>
    <row r="257" spans="1:8" x14ac:dyDescent="0.25">
      <c r="A257" s="40" t="s">
        <v>89</v>
      </c>
      <c r="B257" s="41" t="s">
        <v>18</v>
      </c>
      <c r="C257" s="46">
        <v>6</v>
      </c>
      <c r="D257" s="37" t="s">
        <v>19</v>
      </c>
      <c r="E257" s="34">
        <v>291.64999999999998</v>
      </c>
      <c r="F257" s="38">
        <f t="shared" ref="F257:F265" si="22">ROUND(C257*E257,2)</f>
        <v>1749.9</v>
      </c>
      <c r="G257" s="39">
        <f t="shared" si="19"/>
        <v>1749.9</v>
      </c>
      <c r="H257" s="26">
        <f t="shared" si="20"/>
        <v>0</v>
      </c>
    </row>
    <row r="258" spans="1:8" ht="26.4" x14ac:dyDescent="0.25">
      <c r="A258" s="40" t="s">
        <v>90</v>
      </c>
      <c r="B258" s="41" t="s">
        <v>227</v>
      </c>
      <c r="C258" s="46">
        <v>6</v>
      </c>
      <c r="D258" s="37" t="s">
        <v>19</v>
      </c>
      <c r="E258" s="34">
        <v>6746.19</v>
      </c>
      <c r="F258" s="38">
        <f t="shared" si="22"/>
        <v>40477.14</v>
      </c>
      <c r="G258" s="39">
        <f t="shared" si="19"/>
        <v>40477.14</v>
      </c>
      <c r="H258" s="26">
        <f t="shared" si="20"/>
        <v>0</v>
      </c>
    </row>
    <row r="259" spans="1:8" ht="26.4" x14ac:dyDescent="0.25">
      <c r="A259" s="40" t="s">
        <v>92</v>
      </c>
      <c r="B259" s="41" t="s">
        <v>228</v>
      </c>
      <c r="C259" s="46">
        <v>4</v>
      </c>
      <c r="D259" s="37" t="s">
        <v>42</v>
      </c>
      <c r="E259" s="34">
        <v>5516.97</v>
      </c>
      <c r="F259" s="38">
        <f t="shared" si="22"/>
        <v>22067.88</v>
      </c>
      <c r="G259" s="39">
        <f t="shared" si="19"/>
        <v>22067.88</v>
      </c>
      <c r="H259" s="26">
        <f t="shared" si="20"/>
        <v>0</v>
      </c>
    </row>
    <row r="260" spans="1:8" x14ac:dyDescent="0.25">
      <c r="A260" s="40" t="s">
        <v>94</v>
      </c>
      <c r="B260" s="41" t="s">
        <v>229</v>
      </c>
      <c r="C260" s="46">
        <v>2</v>
      </c>
      <c r="D260" s="37" t="s">
        <v>42</v>
      </c>
      <c r="E260" s="34">
        <v>4701.96</v>
      </c>
      <c r="F260" s="38">
        <f t="shared" si="22"/>
        <v>9403.92</v>
      </c>
      <c r="G260" s="39">
        <f t="shared" si="19"/>
        <v>9403.92</v>
      </c>
      <c r="H260" s="26">
        <f t="shared" si="20"/>
        <v>0</v>
      </c>
    </row>
    <row r="261" spans="1:8" x14ac:dyDescent="0.25">
      <c r="A261" s="40" t="s">
        <v>96</v>
      </c>
      <c r="B261" s="41" t="s">
        <v>115</v>
      </c>
      <c r="C261" s="46">
        <v>2</v>
      </c>
      <c r="D261" s="37" t="s">
        <v>42</v>
      </c>
      <c r="E261" s="34">
        <v>26827.08</v>
      </c>
      <c r="F261" s="38">
        <f t="shared" si="22"/>
        <v>53654.16</v>
      </c>
      <c r="G261" s="39">
        <f t="shared" si="19"/>
        <v>53654.16</v>
      </c>
      <c r="H261" s="26">
        <f t="shared" si="20"/>
        <v>0</v>
      </c>
    </row>
    <row r="262" spans="1:8" x14ac:dyDescent="0.25">
      <c r="A262" s="40" t="s">
        <v>98</v>
      </c>
      <c r="B262" s="60" t="s">
        <v>117</v>
      </c>
      <c r="C262" s="46">
        <v>3.96</v>
      </c>
      <c r="D262" s="37" t="s">
        <v>24</v>
      </c>
      <c r="E262" s="34">
        <v>130.81</v>
      </c>
      <c r="F262" s="38">
        <f t="shared" si="22"/>
        <v>518.01</v>
      </c>
      <c r="G262" s="39">
        <f t="shared" si="19"/>
        <v>518.01</v>
      </c>
      <c r="H262" s="26">
        <f t="shared" si="20"/>
        <v>0</v>
      </c>
    </row>
    <row r="263" spans="1:8" x14ac:dyDescent="0.25">
      <c r="A263" s="40" t="s">
        <v>100</v>
      </c>
      <c r="B263" s="60" t="s">
        <v>119</v>
      </c>
      <c r="C263" s="46">
        <v>3.71</v>
      </c>
      <c r="D263" s="37" t="s">
        <v>24</v>
      </c>
      <c r="E263" s="34">
        <v>172.55</v>
      </c>
      <c r="F263" s="38">
        <f t="shared" si="22"/>
        <v>640.16</v>
      </c>
      <c r="G263" s="39">
        <f t="shared" si="19"/>
        <v>640.16</v>
      </c>
      <c r="H263" s="26">
        <f t="shared" si="20"/>
        <v>0</v>
      </c>
    </row>
    <row r="264" spans="1:8" x14ac:dyDescent="0.25">
      <c r="A264" s="40" t="s">
        <v>102</v>
      </c>
      <c r="B264" s="60" t="s">
        <v>121</v>
      </c>
      <c r="C264" s="46">
        <v>0.3</v>
      </c>
      <c r="D264" s="61" t="s">
        <v>24</v>
      </c>
      <c r="E264" s="34">
        <v>146.16999999999999</v>
      </c>
      <c r="F264" s="38">
        <f t="shared" si="22"/>
        <v>43.85</v>
      </c>
      <c r="G264" s="39">
        <f t="shared" si="19"/>
        <v>43.85</v>
      </c>
      <c r="H264" s="26">
        <f t="shared" si="20"/>
        <v>0</v>
      </c>
    </row>
    <row r="265" spans="1:8" x14ac:dyDescent="0.25">
      <c r="A265" s="40" t="s">
        <v>104</v>
      </c>
      <c r="B265" s="41" t="s">
        <v>105</v>
      </c>
      <c r="C265" s="46">
        <v>1</v>
      </c>
      <c r="D265" s="37" t="s">
        <v>42</v>
      </c>
      <c r="E265" s="34">
        <v>44116.03</v>
      </c>
      <c r="F265" s="38">
        <f t="shared" si="22"/>
        <v>44116.03</v>
      </c>
      <c r="G265" s="39">
        <f t="shared" si="19"/>
        <v>44116.03</v>
      </c>
      <c r="H265" s="26">
        <f t="shared" si="20"/>
        <v>0</v>
      </c>
    </row>
    <row r="266" spans="1:8" x14ac:dyDescent="0.25">
      <c r="A266" s="40"/>
      <c r="B266" s="41"/>
      <c r="C266" s="46"/>
      <c r="D266" s="37"/>
      <c r="E266" s="34"/>
      <c r="F266" s="38"/>
      <c r="G266" s="39">
        <f t="shared" si="19"/>
        <v>0</v>
      </c>
      <c r="H266" s="26">
        <f t="shared" si="20"/>
        <v>0</v>
      </c>
    </row>
    <row r="267" spans="1:8" ht="26.4" x14ac:dyDescent="0.25">
      <c r="A267" s="43">
        <v>8.1999999999999993</v>
      </c>
      <c r="B267" s="30" t="s">
        <v>230</v>
      </c>
      <c r="C267" s="46"/>
      <c r="D267" s="37"/>
      <c r="E267" s="34"/>
      <c r="F267" s="38"/>
      <c r="G267" s="39">
        <f t="shared" si="19"/>
        <v>0</v>
      </c>
      <c r="H267" s="26">
        <f t="shared" si="20"/>
        <v>0</v>
      </c>
    </row>
    <row r="268" spans="1:8" x14ac:dyDescent="0.25">
      <c r="A268" s="40" t="s">
        <v>107</v>
      </c>
      <c r="B268" s="41" t="s">
        <v>18</v>
      </c>
      <c r="C268" s="46">
        <v>12</v>
      </c>
      <c r="D268" s="37" t="s">
        <v>19</v>
      </c>
      <c r="E268" s="34">
        <v>291.64999999999998</v>
      </c>
      <c r="F268" s="38">
        <f t="shared" ref="F268:F276" si="23">ROUND(C268*E268,2)</f>
        <v>3499.8</v>
      </c>
      <c r="G268" s="39">
        <f t="shared" si="19"/>
        <v>3499.8</v>
      </c>
      <c r="H268" s="26">
        <f t="shared" si="20"/>
        <v>0</v>
      </c>
    </row>
    <row r="269" spans="1:8" ht="26.4" x14ac:dyDescent="0.25">
      <c r="A269" s="40" t="s">
        <v>108</v>
      </c>
      <c r="B269" s="41" t="s">
        <v>231</v>
      </c>
      <c r="C269" s="46">
        <v>12</v>
      </c>
      <c r="D269" s="37" t="s">
        <v>19</v>
      </c>
      <c r="E269" s="34">
        <v>3770.74</v>
      </c>
      <c r="F269" s="38">
        <f t="shared" si="23"/>
        <v>45248.88</v>
      </c>
      <c r="G269" s="39">
        <f t="shared" si="19"/>
        <v>45248.88</v>
      </c>
      <c r="H269" s="26">
        <f t="shared" si="20"/>
        <v>0</v>
      </c>
    </row>
    <row r="270" spans="1:8" ht="26.4" x14ac:dyDescent="0.25">
      <c r="A270" s="40" t="s">
        <v>110</v>
      </c>
      <c r="B270" s="41" t="s">
        <v>93</v>
      </c>
      <c r="C270" s="46">
        <v>8</v>
      </c>
      <c r="D270" s="37" t="s">
        <v>42</v>
      </c>
      <c r="E270" s="34">
        <v>2056.92</v>
      </c>
      <c r="F270" s="38">
        <f t="shared" si="23"/>
        <v>16455.36</v>
      </c>
      <c r="G270" s="39">
        <f t="shared" si="19"/>
        <v>16455.36</v>
      </c>
      <c r="H270" s="26">
        <f t="shared" si="20"/>
        <v>0</v>
      </c>
    </row>
    <row r="271" spans="1:8" x14ac:dyDescent="0.25">
      <c r="A271" s="40" t="s">
        <v>112</v>
      </c>
      <c r="B271" s="41" t="s">
        <v>95</v>
      </c>
      <c r="C271" s="46">
        <v>4</v>
      </c>
      <c r="D271" s="37" t="s">
        <v>42</v>
      </c>
      <c r="E271" s="34">
        <v>3127.06</v>
      </c>
      <c r="F271" s="38">
        <f t="shared" si="23"/>
        <v>12508.24</v>
      </c>
      <c r="G271" s="39">
        <f t="shared" si="19"/>
        <v>12508.24</v>
      </c>
      <c r="H271" s="26">
        <f t="shared" si="20"/>
        <v>0</v>
      </c>
    </row>
    <row r="272" spans="1:8" x14ac:dyDescent="0.25">
      <c r="A272" s="40" t="s">
        <v>114</v>
      </c>
      <c r="B272" s="41" t="s">
        <v>115</v>
      </c>
      <c r="C272" s="46">
        <v>4</v>
      </c>
      <c r="D272" s="37" t="s">
        <v>42</v>
      </c>
      <c r="E272" s="34">
        <v>16096.25</v>
      </c>
      <c r="F272" s="38">
        <f t="shared" si="23"/>
        <v>64385</v>
      </c>
      <c r="G272" s="39">
        <f t="shared" ref="G272:G335" si="24">ROUND(C272*E272,2)</f>
        <v>64385</v>
      </c>
      <c r="H272" s="26">
        <f t="shared" si="20"/>
        <v>0</v>
      </c>
    </row>
    <row r="273" spans="1:8" x14ac:dyDescent="0.25">
      <c r="A273" s="40" t="s">
        <v>116</v>
      </c>
      <c r="B273" s="60" t="s">
        <v>117</v>
      </c>
      <c r="C273" s="46">
        <v>7.92</v>
      </c>
      <c r="D273" s="37" t="s">
        <v>24</v>
      </c>
      <c r="E273" s="34">
        <v>130.81</v>
      </c>
      <c r="F273" s="38">
        <f t="shared" si="23"/>
        <v>1036.02</v>
      </c>
      <c r="G273" s="39">
        <f t="shared" si="24"/>
        <v>1036.02</v>
      </c>
      <c r="H273" s="26">
        <f t="shared" ref="H273:H336" si="25">G273-F273</f>
        <v>0</v>
      </c>
    </row>
    <row r="274" spans="1:8" x14ac:dyDescent="0.25">
      <c r="A274" s="40" t="s">
        <v>118</v>
      </c>
      <c r="B274" s="60" t="s">
        <v>119</v>
      </c>
      <c r="C274" s="46">
        <v>7.42</v>
      </c>
      <c r="D274" s="37" t="s">
        <v>24</v>
      </c>
      <c r="E274" s="34">
        <v>172.55</v>
      </c>
      <c r="F274" s="38">
        <f t="shared" si="23"/>
        <v>1280.32</v>
      </c>
      <c r="G274" s="39">
        <f t="shared" si="24"/>
        <v>1280.32</v>
      </c>
      <c r="H274" s="26">
        <f t="shared" si="25"/>
        <v>0</v>
      </c>
    </row>
    <row r="275" spans="1:8" x14ac:dyDescent="0.25">
      <c r="A275" s="40" t="s">
        <v>120</v>
      </c>
      <c r="B275" s="60" t="s">
        <v>121</v>
      </c>
      <c r="C275" s="46">
        <v>0.6</v>
      </c>
      <c r="D275" s="61" t="s">
        <v>24</v>
      </c>
      <c r="E275" s="34">
        <v>146.16999999999999</v>
      </c>
      <c r="F275" s="38">
        <f t="shared" si="23"/>
        <v>87.7</v>
      </c>
      <c r="G275" s="39">
        <f t="shared" si="24"/>
        <v>87.7</v>
      </c>
      <c r="H275" s="26">
        <f t="shared" si="25"/>
        <v>0</v>
      </c>
    </row>
    <row r="276" spans="1:8" x14ac:dyDescent="0.25">
      <c r="A276" s="40" t="s">
        <v>122</v>
      </c>
      <c r="B276" s="60" t="s">
        <v>105</v>
      </c>
      <c r="C276" s="46">
        <v>2</v>
      </c>
      <c r="D276" s="37" t="s">
        <v>42</v>
      </c>
      <c r="E276" s="34">
        <v>22058.02</v>
      </c>
      <c r="F276" s="38">
        <f t="shared" si="23"/>
        <v>44116.04</v>
      </c>
      <c r="G276" s="39">
        <f t="shared" si="24"/>
        <v>44116.04</v>
      </c>
      <c r="H276" s="26">
        <f t="shared" si="25"/>
        <v>0</v>
      </c>
    </row>
    <row r="277" spans="1:8" x14ac:dyDescent="0.25">
      <c r="A277" s="52"/>
      <c r="B277" s="53"/>
      <c r="C277" s="54"/>
      <c r="D277" s="55"/>
      <c r="E277" s="56"/>
      <c r="F277" s="57"/>
      <c r="G277" s="39">
        <f t="shared" si="24"/>
        <v>0</v>
      </c>
      <c r="H277" s="26">
        <f t="shared" si="25"/>
        <v>0</v>
      </c>
    </row>
    <row r="278" spans="1:8" ht="26.4" x14ac:dyDescent="0.25">
      <c r="A278" s="43">
        <v>8.3000000000000007</v>
      </c>
      <c r="B278" s="30" t="s">
        <v>232</v>
      </c>
      <c r="C278" s="36"/>
      <c r="D278" s="37"/>
      <c r="E278" s="34"/>
      <c r="F278" s="38"/>
      <c r="G278" s="39">
        <f t="shared" si="24"/>
        <v>0</v>
      </c>
      <c r="H278" s="26">
        <f t="shared" si="25"/>
        <v>0</v>
      </c>
    </row>
    <row r="279" spans="1:8" x14ac:dyDescent="0.25">
      <c r="A279" s="40" t="s">
        <v>124</v>
      </c>
      <c r="B279" s="41" t="s">
        <v>18</v>
      </c>
      <c r="C279" s="46">
        <v>6</v>
      </c>
      <c r="D279" s="37" t="s">
        <v>19</v>
      </c>
      <c r="E279" s="34">
        <v>291.64999999999998</v>
      </c>
      <c r="F279" s="38">
        <f t="shared" ref="F279:F287" si="26">ROUND(C279*E279,2)</f>
        <v>1749.9</v>
      </c>
      <c r="G279" s="39">
        <f t="shared" si="24"/>
        <v>1749.9</v>
      </c>
      <c r="H279" s="26">
        <f t="shared" si="25"/>
        <v>0</v>
      </c>
    </row>
    <row r="280" spans="1:8" ht="26.4" x14ac:dyDescent="0.25">
      <c r="A280" s="40" t="s">
        <v>125</v>
      </c>
      <c r="B280" s="41" t="s">
        <v>233</v>
      </c>
      <c r="C280" s="46">
        <v>6</v>
      </c>
      <c r="D280" s="37" t="s">
        <v>19</v>
      </c>
      <c r="E280" s="34">
        <v>1884.39</v>
      </c>
      <c r="F280" s="38">
        <f t="shared" si="26"/>
        <v>11306.34</v>
      </c>
      <c r="G280" s="39">
        <f t="shared" si="24"/>
        <v>11306.34</v>
      </c>
      <c r="H280" s="26">
        <f t="shared" si="25"/>
        <v>0</v>
      </c>
    </row>
    <row r="281" spans="1:8" ht="26.4" x14ac:dyDescent="0.25">
      <c r="A281" s="40" t="s">
        <v>127</v>
      </c>
      <c r="B281" s="41" t="s">
        <v>234</v>
      </c>
      <c r="C281" s="46">
        <v>4</v>
      </c>
      <c r="D281" s="37" t="s">
        <v>42</v>
      </c>
      <c r="E281" s="34">
        <v>1007.56</v>
      </c>
      <c r="F281" s="38">
        <f t="shared" si="26"/>
        <v>4030.24</v>
      </c>
      <c r="G281" s="39">
        <f t="shared" si="24"/>
        <v>4030.24</v>
      </c>
      <c r="H281" s="26">
        <f t="shared" si="25"/>
        <v>0</v>
      </c>
    </row>
    <row r="282" spans="1:8" x14ac:dyDescent="0.25">
      <c r="A282" s="40" t="s">
        <v>129</v>
      </c>
      <c r="B282" s="41" t="s">
        <v>130</v>
      </c>
      <c r="C282" s="46">
        <v>2</v>
      </c>
      <c r="D282" s="37" t="s">
        <v>42</v>
      </c>
      <c r="E282" s="34">
        <v>1559.86</v>
      </c>
      <c r="F282" s="38">
        <f t="shared" si="26"/>
        <v>3119.72</v>
      </c>
      <c r="G282" s="39">
        <f t="shared" si="24"/>
        <v>3119.72</v>
      </c>
      <c r="H282" s="26">
        <f t="shared" si="25"/>
        <v>0</v>
      </c>
    </row>
    <row r="283" spans="1:8" x14ac:dyDescent="0.25">
      <c r="A283" s="40" t="s">
        <v>131</v>
      </c>
      <c r="B283" s="41" t="s">
        <v>97</v>
      </c>
      <c r="C283" s="46">
        <v>2</v>
      </c>
      <c r="D283" s="37" t="s">
        <v>42</v>
      </c>
      <c r="E283" s="34">
        <v>13413.54</v>
      </c>
      <c r="F283" s="38">
        <f t="shared" si="26"/>
        <v>26827.08</v>
      </c>
      <c r="G283" s="39">
        <f t="shared" si="24"/>
        <v>26827.08</v>
      </c>
      <c r="H283" s="26">
        <f t="shared" si="25"/>
        <v>0</v>
      </c>
    </row>
    <row r="284" spans="1:8" x14ac:dyDescent="0.25">
      <c r="A284" s="40" t="s">
        <v>132</v>
      </c>
      <c r="B284" s="60" t="s">
        <v>117</v>
      </c>
      <c r="C284" s="46">
        <v>3.96</v>
      </c>
      <c r="D284" s="37" t="s">
        <v>24</v>
      </c>
      <c r="E284" s="34">
        <v>130.81</v>
      </c>
      <c r="F284" s="38">
        <f t="shared" si="26"/>
        <v>518.01</v>
      </c>
      <c r="G284" s="39">
        <f t="shared" si="24"/>
        <v>518.01</v>
      </c>
      <c r="H284" s="26">
        <f t="shared" si="25"/>
        <v>0</v>
      </c>
    </row>
    <row r="285" spans="1:8" x14ac:dyDescent="0.25">
      <c r="A285" s="40" t="s">
        <v>133</v>
      </c>
      <c r="B285" s="60" t="s">
        <v>119</v>
      </c>
      <c r="C285" s="46">
        <v>3.71</v>
      </c>
      <c r="D285" s="37" t="s">
        <v>24</v>
      </c>
      <c r="E285" s="34">
        <v>172.55</v>
      </c>
      <c r="F285" s="38">
        <f t="shared" si="26"/>
        <v>640.16</v>
      </c>
      <c r="G285" s="39">
        <f t="shared" si="24"/>
        <v>640.16</v>
      </c>
      <c r="H285" s="26">
        <f t="shared" si="25"/>
        <v>0</v>
      </c>
    </row>
    <row r="286" spans="1:8" x14ac:dyDescent="0.25">
      <c r="A286" s="40" t="s">
        <v>134</v>
      </c>
      <c r="B286" s="60" t="s">
        <v>121</v>
      </c>
      <c r="C286" s="46">
        <v>0.3</v>
      </c>
      <c r="D286" s="37" t="s">
        <v>24</v>
      </c>
      <c r="E286" s="34">
        <v>146.16999999999999</v>
      </c>
      <c r="F286" s="38">
        <f t="shared" si="26"/>
        <v>43.85</v>
      </c>
      <c r="G286" s="39">
        <f t="shared" si="24"/>
        <v>43.85</v>
      </c>
      <c r="H286" s="26">
        <f t="shared" si="25"/>
        <v>0</v>
      </c>
    </row>
    <row r="287" spans="1:8" x14ac:dyDescent="0.25">
      <c r="A287" s="40" t="s">
        <v>135</v>
      </c>
      <c r="B287" s="60" t="s">
        <v>105</v>
      </c>
      <c r="C287" s="46">
        <v>1</v>
      </c>
      <c r="D287" s="37" t="s">
        <v>42</v>
      </c>
      <c r="E287" s="34">
        <v>22058.02</v>
      </c>
      <c r="F287" s="38">
        <f t="shared" si="26"/>
        <v>22058.02</v>
      </c>
      <c r="G287" s="39">
        <f t="shared" si="24"/>
        <v>22058.02</v>
      </c>
      <c r="H287" s="26">
        <f t="shared" si="25"/>
        <v>0</v>
      </c>
    </row>
    <row r="288" spans="1:8" x14ac:dyDescent="0.25">
      <c r="A288" s="40"/>
      <c r="B288" s="41"/>
      <c r="C288" s="46"/>
      <c r="D288" s="61"/>
      <c r="E288" s="34"/>
      <c r="F288" s="38"/>
      <c r="G288" s="39">
        <f t="shared" si="24"/>
        <v>0</v>
      </c>
      <c r="H288" s="26">
        <f t="shared" si="25"/>
        <v>0</v>
      </c>
    </row>
    <row r="289" spans="1:8" ht="26.4" x14ac:dyDescent="0.25">
      <c r="A289" s="35">
        <v>9</v>
      </c>
      <c r="B289" s="30" t="s">
        <v>235</v>
      </c>
      <c r="C289" s="36"/>
      <c r="D289" s="37"/>
      <c r="E289" s="34"/>
      <c r="F289" s="38"/>
      <c r="G289" s="39">
        <f t="shared" si="24"/>
        <v>0</v>
      </c>
      <c r="H289" s="26">
        <f t="shared" si="25"/>
        <v>0</v>
      </c>
    </row>
    <row r="290" spans="1:8" x14ac:dyDescent="0.25">
      <c r="A290" s="64">
        <v>9.1</v>
      </c>
      <c r="B290" s="41" t="s">
        <v>161</v>
      </c>
      <c r="C290" s="46">
        <v>242</v>
      </c>
      <c r="D290" s="65" t="s">
        <v>42</v>
      </c>
      <c r="E290" s="34">
        <v>215.75</v>
      </c>
      <c r="F290" s="38">
        <f t="shared" ref="F290:F302" si="27">ROUND(C290*E290,2)</f>
        <v>52211.5</v>
      </c>
      <c r="G290" s="39">
        <f t="shared" si="24"/>
        <v>52211.5</v>
      </c>
      <c r="H290" s="26">
        <f t="shared" si="25"/>
        <v>0</v>
      </c>
    </row>
    <row r="291" spans="1:8" ht="26.4" x14ac:dyDescent="0.25">
      <c r="A291" s="64">
        <v>9.1999999999999993</v>
      </c>
      <c r="B291" s="41" t="s">
        <v>162</v>
      </c>
      <c r="C291" s="46">
        <v>1452</v>
      </c>
      <c r="D291" s="37" t="s">
        <v>163</v>
      </c>
      <c r="E291" s="34">
        <v>26.69</v>
      </c>
      <c r="F291" s="38">
        <f t="shared" si="27"/>
        <v>38753.879999999997</v>
      </c>
      <c r="G291" s="39">
        <f t="shared" si="24"/>
        <v>38753.879999999997</v>
      </c>
      <c r="H291" s="26">
        <f t="shared" si="25"/>
        <v>0</v>
      </c>
    </row>
    <row r="292" spans="1:8" x14ac:dyDescent="0.25">
      <c r="A292" s="64">
        <v>9.3000000000000007</v>
      </c>
      <c r="B292" s="41" t="s">
        <v>164</v>
      </c>
      <c r="C292" s="46">
        <v>242</v>
      </c>
      <c r="D292" s="37" t="s">
        <v>42</v>
      </c>
      <c r="E292" s="34">
        <v>84.42</v>
      </c>
      <c r="F292" s="38">
        <f t="shared" si="27"/>
        <v>20429.64</v>
      </c>
      <c r="G292" s="39">
        <f t="shared" si="24"/>
        <v>20429.64</v>
      </c>
      <c r="H292" s="26">
        <f t="shared" si="25"/>
        <v>0</v>
      </c>
    </row>
    <row r="293" spans="1:8" x14ac:dyDescent="0.25">
      <c r="A293" s="64">
        <v>9.4</v>
      </c>
      <c r="B293" s="41" t="s">
        <v>165</v>
      </c>
      <c r="C293" s="66">
        <v>242</v>
      </c>
      <c r="D293" s="37" t="s">
        <v>42</v>
      </c>
      <c r="E293" s="34">
        <v>109.56</v>
      </c>
      <c r="F293" s="38">
        <f t="shared" si="27"/>
        <v>26513.52</v>
      </c>
      <c r="G293" s="39">
        <f t="shared" si="24"/>
        <v>26513.52</v>
      </c>
      <c r="H293" s="26">
        <f t="shared" si="25"/>
        <v>0</v>
      </c>
    </row>
    <row r="294" spans="1:8" x14ac:dyDescent="0.25">
      <c r="A294" s="64">
        <v>9.5</v>
      </c>
      <c r="B294" s="60" t="s">
        <v>166</v>
      </c>
      <c r="C294" s="46">
        <v>242</v>
      </c>
      <c r="D294" s="37" t="s">
        <v>42</v>
      </c>
      <c r="E294" s="34">
        <v>240.13</v>
      </c>
      <c r="F294" s="38">
        <f t="shared" si="27"/>
        <v>58111.46</v>
      </c>
      <c r="G294" s="39">
        <f t="shared" si="24"/>
        <v>58111.46</v>
      </c>
      <c r="H294" s="26">
        <f t="shared" si="25"/>
        <v>0</v>
      </c>
    </row>
    <row r="295" spans="1:8" x14ac:dyDescent="0.25">
      <c r="A295" s="64">
        <v>9.6</v>
      </c>
      <c r="B295" s="60" t="s">
        <v>167</v>
      </c>
      <c r="C295" s="46">
        <v>242</v>
      </c>
      <c r="D295" s="37" t="s">
        <v>42</v>
      </c>
      <c r="E295" s="34">
        <v>403.02</v>
      </c>
      <c r="F295" s="38">
        <f t="shared" si="27"/>
        <v>97530.84</v>
      </c>
      <c r="G295" s="39">
        <f t="shared" si="24"/>
        <v>97530.84</v>
      </c>
      <c r="H295" s="26">
        <f t="shared" si="25"/>
        <v>0</v>
      </c>
    </row>
    <row r="296" spans="1:8" x14ac:dyDescent="0.25">
      <c r="A296" s="64">
        <v>9.6999999999999993</v>
      </c>
      <c r="B296" s="60" t="s">
        <v>168</v>
      </c>
      <c r="C296" s="46">
        <v>242</v>
      </c>
      <c r="D296" s="37" t="s">
        <v>42</v>
      </c>
      <c r="E296" s="34">
        <v>1343.42</v>
      </c>
      <c r="F296" s="38">
        <f t="shared" si="27"/>
        <v>325107.64</v>
      </c>
      <c r="G296" s="39">
        <f t="shared" si="24"/>
        <v>325107.64</v>
      </c>
      <c r="H296" s="26">
        <f t="shared" si="25"/>
        <v>0</v>
      </c>
    </row>
    <row r="297" spans="1:8" x14ac:dyDescent="0.25">
      <c r="A297" s="64">
        <v>9.8000000000000007</v>
      </c>
      <c r="B297" s="60" t="s">
        <v>169</v>
      </c>
      <c r="C297" s="46">
        <v>24</v>
      </c>
      <c r="D297" s="37" t="s">
        <v>163</v>
      </c>
      <c r="E297" s="34">
        <v>36.22</v>
      </c>
      <c r="F297" s="38">
        <f t="shared" si="27"/>
        <v>869.28</v>
      </c>
      <c r="G297" s="39">
        <f t="shared" si="24"/>
        <v>869.28</v>
      </c>
      <c r="H297" s="26">
        <f t="shared" si="25"/>
        <v>0</v>
      </c>
    </row>
    <row r="298" spans="1:8" x14ac:dyDescent="0.25">
      <c r="A298" s="64">
        <v>9.9</v>
      </c>
      <c r="B298" s="60" t="s">
        <v>170</v>
      </c>
      <c r="C298" s="46">
        <v>242</v>
      </c>
      <c r="D298" s="37" t="s">
        <v>42</v>
      </c>
      <c r="E298" s="34">
        <v>342.69</v>
      </c>
      <c r="F298" s="38">
        <f t="shared" si="27"/>
        <v>82930.98</v>
      </c>
      <c r="G298" s="39">
        <f t="shared" si="24"/>
        <v>82930.98</v>
      </c>
      <c r="H298" s="26">
        <f t="shared" si="25"/>
        <v>0</v>
      </c>
    </row>
    <row r="299" spans="1:8" x14ac:dyDescent="0.25">
      <c r="A299" s="51">
        <v>9.1</v>
      </c>
      <c r="B299" s="60" t="s">
        <v>171</v>
      </c>
      <c r="C299" s="46">
        <v>242</v>
      </c>
      <c r="D299" s="37" t="s">
        <v>42</v>
      </c>
      <c r="E299" s="34">
        <v>25.3</v>
      </c>
      <c r="F299" s="38">
        <f t="shared" si="27"/>
        <v>6122.6</v>
      </c>
      <c r="G299" s="39">
        <f t="shared" si="24"/>
        <v>6122.6</v>
      </c>
      <c r="H299" s="26">
        <f t="shared" si="25"/>
        <v>0</v>
      </c>
    </row>
    <row r="300" spans="1:8" x14ac:dyDescent="0.25">
      <c r="A300" s="40">
        <v>9.11</v>
      </c>
      <c r="B300" s="60" t="s">
        <v>172</v>
      </c>
      <c r="C300" s="46">
        <v>242</v>
      </c>
      <c r="D300" s="37" t="s">
        <v>42</v>
      </c>
      <c r="E300" s="34">
        <v>27.83</v>
      </c>
      <c r="F300" s="38">
        <f t="shared" si="27"/>
        <v>6734.86</v>
      </c>
      <c r="G300" s="39">
        <f t="shared" si="24"/>
        <v>6734.86</v>
      </c>
      <c r="H300" s="26">
        <f t="shared" si="25"/>
        <v>0</v>
      </c>
    </row>
    <row r="301" spans="1:8" x14ac:dyDescent="0.25">
      <c r="A301" s="40">
        <v>9.1199999999999992</v>
      </c>
      <c r="B301" s="60" t="s">
        <v>173</v>
      </c>
      <c r="C301" s="46">
        <v>363</v>
      </c>
      <c r="D301" s="37" t="s">
        <v>24</v>
      </c>
      <c r="E301" s="34">
        <v>816.13</v>
      </c>
      <c r="F301" s="38">
        <f t="shared" si="27"/>
        <v>296255.19</v>
      </c>
      <c r="G301" s="39">
        <f t="shared" si="24"/>
        <v>296255.19</v>
      </c>
      <c r="H301" s="26">
        <f t="shared" si="25"/>
        <v>0</v>
      </c>
    </row>
    <row r="302" spans="1:8" x14ac:dyDescent="0.25">
      <c r="A302" s="51">
        <v>9.1300000000000008</v>
      </c>
      <c r="B302" s="60" t="s">
        <v>174</v>
      </c>
      <c r="C302" s="46">
        <v>242</v>
      </c>
      <c r="D302" s="37" t="s">
        <v>42</v>
      </c>
      <c r="E302" s="34">
        <v>772.33</v>
      </c>
      <c r="F302" s="38">
        <f t="shared" si="27"/>
        <v>186903.86</v>
      </c>
      <c r="G302" s="39">
        <f t="shared" si="24"/>
        <v>186903.86</v>
      </c>
      <c r="H302" s="26">
        <f t="shared" si="25"/>
        <v>0</v>
      </c>
    </row>
    <row r="303" spans="1:8" x14ac:dyDescent="0.25">
      <c r="A303" s="40"/>
      <c r="B303" s="41"/>
      <c r="C303" s="46"/>
      <c r="D303" s="37"/>
      <c r="E303" s="34"/>
      <c r="F303" s="38"/>
      <c r="G303" s="39">
        <f t="shared" si="24"/>
        <v>0</v>
      </c>
      <c r="H303" s="26">
        <f t="shared" si="25"/>
        <v>0</v>
      </c>
    </row>
    <row r="304" spans="1:8" x14ac:dyDescent="0.25">
      <c r="A304" s="35">
        <v>10</v>
      </c>
      <c r="B304" s="30" t="s">
        <v>175</v>
      </c>
      <c r="C304" s="36"/>
      <c r="D304" s="37"/>
      <c r="E304" s="34"/>
      <c r="F304" s="38"/>
      <c r="G304" s="39">
        <f t="shared" si="24"/>
        <v>0</v>
      </c>
      <c r="H304" s="26">
        <f t="shared" si="25"/>
        <v>0</v>
      </c>
    </row>
    <row r="305" spans="1:8" x14ac:dyDescent="0.25">
      <c r="A305" s="64">
        <v>10.1</v>
      </c>
      <c r="B305" s="41" t="s">
        <v>176</v>
      </c>
      <c r="C305" s="37">
        <v>1679.17</v>
      </c>
      <c r="D305" s="37" t="s">
        <v>19</v>
      </c>
      <c r="E305" s="34">
        <v>118.74</v>
      </c>
      <c r="F305" s="38">
        <f>ROUND(C305*E305,2)</f>
        <v>199384.65</v>
      </c>
      <c r="G305" s="39">
        <f t="shared" si="24"/>
        <v>199384.65</v>
      </c>
      <c r="H305" s="26">
        <f t="shared" si="25"/>
        <v>0</v>
      </c>
    </row>
    <row r="306" spans="1:8" x14ac:dyDescent="0.25">
      <c r="A306" s="64">
        <v>10.199999999999999</v>
      </c>
      <c r="B306" s="41" t="s">
        <v>177</v>
      </c>
      <c r="C306" s="37">
        <v>1469.4</v>
      </c>
      <c r="D306" s="37" t="s">
        <v>19</v>
      </c>
      <c r="E306" s="34">
        <v>87.13</v>
      </c>
      <c r="F306" s="38">
        <f>ROUND(C306*E306,2)</f>
        <v>128028.82</v>
      </c>
      <c r="G306" s="39">
        <f t="shared" si="24"/>
        <v>128028.82</v>
      </c>
      <c r="H306" s="26">
        <f t="shared" si="25"/>
        <v>0</v>
      </c>
    </row>
    <row r="307" spans="1:8" x14ac:dyDescent="0.25">
      <c r="A307" s="64">
        <v>10.3</v>
      </c>
      <c r="B307" s="41" t="s">
        <v>178</v>
      </c>
      <c r="C307" s="37">
        <v>2005.3</v>
      </c>
      <c r="D307" s="37" t="s">
        <v>19</v>
      </c>
      <c r="E307" s="34">
        <v>58.35</v>
      </c>
      <c r="F307" s="38">
        <f>ROUND(C307*E307,2)</f>
        <v>117009.26</v>
      </c>
      <c r="G307" s="39">
        <f t="shared" si="24"/>
        <v>117009.26</v>
      </c>
      <c r="H307" s="26">
        <f t="shared" si="25"/>
        <v>0</v>
      </c>
    </row>
    <row r="308" spans="1:8" x14ac:dyDescent="0.25">
      <c r="A308" s="64">
        <v>10.4</v>
      </c>
      <c r="B308" s="41" t="s">
        <v>179</v>
      </c>
      <c r="C308" s="37">
        <v>1193.92</v>
      </c>
      <c r="D308" s="37" t="s">
        <v>19</v>
      </c>
      <c r="E308" s="34">
        <v>44.43</v>
      </c>
      <c r="F308" s="38">
        <f>ROUND(C308*E308,2)</f>
        <v>53045.87</v>
      </c>
      <c r="G308" s="39">
        <f t="shared" si="24"/>
        <v>53045.87</v>
      </c>
      <c r="H308" s="26">
        <f t="shared" si="25"/>
        <v>0</v>
      </c>
    </row>
    <row r="309" spans="1:8" x14ac:dyDescent="0.25">
      <c r="A309" s="64"/>
      <c r="B309" s="41"/>
      <c r="C309" s="37"/>
      <c r="D309" s="37"/>
      <c r="E309" s="34"/>
      <c r="F309" s="38"/>
      <c r="G309" s="39">
        <f t="shared" si="24"/>
        <v>0</v>
      </c>
      <c r="H309" s="26">
        <f t="shared" si="25"/>
        <v>0</v>
      </c>
    </row>
    <row r="310" spans="1:8" x14ac:dyDescent="0.25">
      <c r="A310" s="35">
        <v>11</v>
      </c>
      <c r="B310" s="30" t="s">
        <v>180</v>
      </c>
      <c r="C310" s="36">
        <v>6347.78</v>
      </c>
      <c r="D310" s="37" t="s">
        <v>19</v>
      </c>
      <c r="E310" s="34">
        <v>46.15</v>
      </c>
      <c r="F310" s="38">
        <f>ROUND(C310*E310,2)</f>
        <v>292950.05</v>
      </c>
      <c r="G310" s="39">
        <f t="shared" si="24"/>
        <v>292950.05</v>
      </c>
      <c r="H310" s="26">
        <f t="shared" si="25"/>
        <v>0</v>
      </c>
    </row>
    <row r="311" spans="1:8" x14ac:dyDescent="0.25">
      <c r="A311" s="40"/>
      <c r="B311" s="60"/>
      <c r="C311" s="46"/>
      <c r="D311" s="37"/>
      <c r="E311" s="34"/>
      <c r="F311" s="38"/>
      <c r="G311" s="39">
        <f t="shared" si="24"/>
        <v>0</v>
      </c>
      <c r="H311" s="26">
        <f t="shared" si="25"/>
        <v>0</v>
      </c>
    </row>
    <row r="312" spans="1:8" x14ac:dyDescent="0.25">
      <c r="A312" s="35">
        <v>12</v>
      </c>
      <c r="B312" s="30" t="s">
        <v>181</v>
      </c>
      <c r="C312" s="36">
        <v>70</v>
      </c>
      <c r="D312" s="37" t="s">
        <v>182</v>
      </c>
      <c r="E312" s="34">
        <v>442.74</v>
      </c>
      <c r="F312" s="38">
        <f>ROUND(C312*E312,2)</f>
        <v>30991.8</v>
      </c>
      <c r="G312" s="39">
        <f t="shared" si="24"/>
        <v>30991.8</v>
      </c>
      <c r="H312" s="26">
        <f t="shared" si="25"/>
        <v>0</v>
      </c>
    </row>
    <row r="313" spans="1:8" ht="8.25" customHeight="1" x14ac:dyDescent="0.25">
      <c r="A313" s="40"/>
      <c r="B313" s="60"/>
      <c r="C313" s="46"/>
      <c r="D313" s="37"/>
      <c r="E313" s="34"/>
      <c r="F313" s="38"/>
      <c r="G313" s="39">
        <f t="shared" si="24"/>
        <v>0</v>
      </c>
      <c r="H313" s="26">
        <f t="shared" si="25"/>
        <v>0</v>
      </c>
    </row>
    <row r="314" spans="1:8" x14ac:dyDescent="0.25">
      <c r="A314" s="35">
        <v>13</v>
      </c>
      <c r="B314" s="30" t="s">
        <v>183</v>
      </c>
      <c r="C314" s="36"/>
      <c r="D314" s="37"/>
      <c r="E314" s="34"/>
      <c r="F314" s="38"/>
      <c r="G314" s="39">
        <f t="shared" si="24"/>
        <v>0</v>
      </c>
      <c r="H314" s="26">
        <f t="shared" si="25"/>
        <v>0</v>
      </c>
    </row>
    <row r="315" spans="1:8" x14ac:dyDescent="0.25">
      <c r="A315" s="64">
        <v>13.1</v>
      </c>
      <c r="B315" s="60" t="s">
        <v>184</v>
      </c>
      <c r="C315" s="46">
        <v>242</v>
      </c>
      <c r="D315" s="37" t="s">
        <v>28</v>
      </c>
      <c r="E315" s="34">
        <v>190.08</v>
      </c>
      <c r="F315" s="38">
        <f t="shared" ref="F315:F321" si="28">ROUND(C315*E315,2)</f>
        <v>45999.360000000001</v>
      </c>
      <c r="G315" s="39">
        <f t="shared" si="24"/>
        <v>45999.360000000001</v>
      </c>
      <c r="H315" s="26">
        <f t="shared" si="25"/>
        <v>0</v>
      </c>
    </row>
    <row r="316" spans="1:8" x14ac:dyDescent="0.25">
      <c r="A316" s="64">
        <v>13.2</v>
      </c>
      <c r="B316" s="60" t="s">
        <v>185</v>
      </c>
      <c r="C316" s="46">
        <v>242</v>
      </c>
      <c r="D316" s="37" t="s">
        <v>28</v>
      </c>
      <c r="E316" s="34">
        <v>1445.88</v>
      </c>
      <c r="F316" s="38">
        <f t="shared" si="28"/>
        <v>349902.96</v>
      </c>
      <c r="G316" s="39">
        <f t="shared" si="24"/>
        <v>349902.96</v>
      </c>
      <c r="H316" s="26">
        <f t="shared" si="25"/>
        <v>0</v>
      </c>
    </row>
    <row r="317" spans="1:8" x14ac:dyDescent="0.25">
      <c r="A317" s="64">
        <v>13.3</v>
      </c>
      <c r="B317" s="60" t="s">
        <v>186</v>
      </c>
      <c r="C317" s="46">
        <v>242</v>
      </c>
      <c r="D317" s="37" t="s">
        <v>163</v>
      </c>
      <c r="E317" s="34">
        <v>95.05</v>
      </c>
      <c r="F317" s="38">
        <f t="shared" si="28"/>
        <v>23002.1</v>
      </c>
      <c r="G317" s="39">
        <f t="shared" si="24"/>
        <v>23002.1</v>
      </c>
      <c r="H317" s="26">
        <f t="shared" si="25"/>
        <v>0</v>
      </c>
    </row>
    <row r="318" spans="1:8" x14ac:dyDescent="0.25">
      <c r="A318" s="64">
        <v>13.4</v>
      </c>
      <c r="B318" s="60" t="s">
        <v>187</v>
      </c>
      <c r="C318" s="46">
        <v>242</v>
      </c>
      <c r="D318" s="37" t="s">
        <v>163</v>
      </c>
      <c r="E318" s="34">
        <v>1147.69</v>
      </c>
      <c r="F318" s="38">
        <f t="shared" si="28"/>
        <v>277740.98</v>
      </c>
      <c r="G318" s="39">
        <f t="shared" si="24"/>
        <v>277740.98</v>
      </c>
      <c r="H318" s="26">
        <f t="shared" si="25"/>
        <v>0</v>
      </c>
    </row>
    <row r="319" spans="1:8" x14ac:dyDescent="0.25">
      <c r="A319" s="64">
        <v>13.5</v>
      </c>
      <c r="B319" s="60" t="s">
        <v>188</v>
      </c>
      <c r="C319" s="46">
        <v>60</v>
      </c>
      <c r="D319" s="37" t="s">
        <v>42</v>
      </c>
      <c r="E319" s="34">
        <v>3461.98</v>
      </c>
      <c r="F319" s="38">
        <f t="shared" si="28"/>
        <v>207718.8</v>
      </c>
      <c r="G319" s="39">
        <f t="shared" si="24"/>
        <v>207718.8</v>
      </c>
      <c r="H319" s="26">
        <f t="shared" si="25"/>
        <v>0</v>
      </c>
    </row>
    <row r="320" spans="1:8" x14ac:dyDescent="0.25">
      <c r="A320" s="64">
        <v>13.6</v>
      </c>
      <c r="B320" s="60" t="s">
        <v>189</v>
      </c>
      <c r="C320" s="46">
        <v>8</v>
      </c>
      <c r="D320" s="37" t="s">
        <v>42</v>
      </c>
      <c r="E320" s="34">
        <v>13258.02</v>
      </c>
      <c r="F320" s="38">
        <f t="shared" si="28"/>
        <v>106064.16</v>
      </c>
      <c r="G320" s="39">
        <f t="shared" si="24"/>
        <v>106064.16</v>
      </c>
      <c r="H320" s="26">
        <f t="shared" si="25"/>
        <v>0</v>
      </c>
    </row>
    <row r="321" spans="1:10" x14ac:dyDescent="0.25">
      <c r="A321" s="64">
        <v>13.7</v>
      </c>
      <c r="B321" s="60" t="s">
        <v>190</v>
      </c>
      <c r="C321" s="46">
        <v>15</v>
      </c>
      <c r="D321" s="37" t="s">
        <v>42</v>
      </c>
      <c r="E321" s="34">
        <v>14436.22</v>
      </c>
      <c r="F321" s="38">
        <f t="shared" si="28"/>
        <v>216543.3</v>
      </c>
      <c r="G321" s="39">
        <f t="shared" si="24"/>
        <v>216543.3</v>
      </c>
      <c r="H321" s="26">
        <f t="shared" si="25"/>
        <v>0</v>
      </c>
    </row>
    <row r="322" spans="1:10" ht="9.75" customHeight="1" x14ac:dyDescent="0.25">
      <c r="A322" s="40"/>
      <c r="B322" s="60"/>
      <c r="C322" s="46"/>
      <c r="D322" s="37"/>
      <c r="E322" s="34"/>
      <c r="F322" s="38"/>
      <c r="G322" s="39">
        <f t="shared" si="24"/>
        <v>0</v>
      </c>
      <c r="H322" s="26">
        <f t="shared" si="25"/>
        <v>0</v>
      </c>
    </row>
    <row r="323" spans="1:10" x14ac:dyDescent="0.25">
      <c r="A323" s="35">
        <f>+A314+1</f>
        <v>14</v>
      </c>
      <c r="B323" s="30" t="s">
        <v>191</v>
      </c>
      <c r="C323" s="36">
        <v>6982.56</v>
      </c>
      <c r="D323" s="37" t="s">
        <v>163</v>
      </c>
      <c r="E323" s="34">
        <v>11.93</v>
      </c>
      <c r="F323" s="38">
        <f>ROUND(C323*E323,2)</f>
        <v>83301.94</v>
      </c>
      <c r="G323" s="39">
        <f t="shared" si="24"/>
        <v>83301.94</v>
      </c>
      <c r="H323" s="26">
        <f t="shared" si="25"/>
        <v>0</v>
      </c>
    </row>
    <row r="324" spans="1:10" ht="9.75" customHeight="1" x14ac:dyDescent="0.25">
      <c r="A324" s="86"/>
      <c r="B324" s="87"/>
      <c r="C324" s="88"/>
      <c r="D324" s="89"/>
      <c r="E324" s="56"/>
      <c r="F324" s="90"/>
      <c r="G324" s="39">
        <f t="shared" si="24"/>
        <v>0</v>
      </c>
      <c r="H324" s="26">
        <f t="shared" si="25"/>
        <v>0</v>
      </c>
    </row>
    <row r="325" spans="1:10" ht="26.4" x14ac:dyDescent="0.25">
      <c r="A325" s="35">
        <f>+A323+1</f>
        <v>15</v>
      </c>
      <c r="B325" s="30" t="s">
        <v>236</v>
      </c>
      <c r="C325" s="36"/>
      <c r="D325" s="37"/>
      <c r="E325" s="34"/>
      <c r="F325" s="38"/>
      <c r="G325" s="39">
        <f t="shared" si="24"/>
        <v>0</v>
      </c>
      <c r="H325" s="26">
        <f t="shared" si="25"/>
        <v>0</v>
      </c>
    </row>
    <row r="326" spans="1:10" x14ac:dyDescent="0.25">
      <c r="A326" s="64">
        <f t="shared" ref="A326:A332" si="29">+A325+0.1</f>
        <v>15.1</v>
      </c>
      <c r="B326" s="41" t="s">
        <v>193</v>
      </c>
      <c r="C326" s="37">
        <v>10791.24</v>
      </c>
      <c r="D326" s="37" t="s">
        <v>163</v>
      </c>
      <c r="E326" s="34">
        <v>63.33</v>
      </c>
      <c r="F326" s="38">
        <f t="shared" ref="F326:F332" si="30">ROUND(C326*E326,2)</f>
        <v>683409.23</v>
      </c>
      <c r="G326" s="39">
        <f t="shared" si="24"/>
        <v>683409.23</v>
      </c>
      <c r="H326" s="26">
        <f t="shared" si="25"/>
        <v>0</v>
      </c>
    </row>
    <row r="327" spans="1:10" x14ac:dyDescent="0.25">
      <c r="A327" s="64">
        <f t="shared" si="29"/>
        <v>15.2</v>
      </c>
      <c r="B327" s="41" t="s">
        <v>194</v>
      </c>
      <c r="C327" s="37">
        <v>3669.02</v>
      </c>
      <c r="D327" s="37" t="s">
        <v>28</v>
      </c>
      <c r="E327" s="34">
        <v>33.69</v>
      </c>
      <c r="F327" s="38">
        <f t="shared" si="30"/>
        <v>123609.28</v>
      </c>
      <c r="G327" s="39">
        <f t="shared" si="24"/>
        <v>123609.28</v>
      </c>
      <c r="H327" s="26">
        <f t="shared" si="25"/>
        <v>0</v>
      </c>
    </row>
    <row r="328" spans="1:10" ht="26.4" x14ac:dyDescent="0.25">
      <c r="A328" s="64">
        <f t="shared" si="29"/>
        <v>15.299999999999999</v>
      </c>
      <c r="B328" s="45" t="s">
        <v>195</v>
      </c>
      <c r="C328" s="37">
        <v>220.15</v>
      </c>
      <c r="D328" s="37" t="s">
        <v>28</v>
      </c>
      <c r="E328" s="34">
        <v>211.95</v>
      </c>
      <c r="F328" s="38">
        <f t="shared" si="30"/>
        <v>46660.79</v>
      </c>
      <c r="G328" s="39">
        <f t="shared" si="24"/>
        <v>46660.79</v>
      </c>
      <c r="H328" s="26">
        <f t="shared" si="25"/>
        <v>0</v>
      </c>
    </row>
    <row r="329" spans="1:10" ht="26.4" x14ac:dyDescent="0.25">
      <c r="A329" s="64">
        <f t="shared" si="29"/>
        <v>15.399999999999999</v>
      </c>
      <c r="B329" s="41" t="s">
        <v>196</v>
      </c>
      <c r="C329" s="37">
        <v>3669.02</v>
      </c>
      <c r="D329" s="37" t="s">
        <v>28</v>
      </c>
      <c r="E329" s="34">
        <v>1162.26</v>
      </c>
      <c r="F329" s="38">
        <f t="shared" si="30"/>
        <v>4264355.1900000004</v>
      </c>
      <c r="G329" s="39">
        <f t="shared" si="24"/>
        <v>4264355.1900000004</v>
      </c>
      <c r="H329" s="26">
        <f t="shared" si="25"/>
        <v>0</v>
      </c>
    </row>
    <row r="330" spans="1:10" x14ac:dyDescent="0.25">
      <c r="A330" s="64">
        <f t="shared" si="29"/>
        <v>15.499999999999998</v>
      </c>
      <c r="B330" s="41" t="s">
        <v>197</v>
      </c>
      <c r="C330" s="37">
        <v>3669.02</v>
      </c>
      <c r="D330" s="37" t="s">
        <v>198</v>
      </c>
      <c r="E330" s="34">
        <v>49.34</v>
      </c>
      <c r="F330" s="38">
        <f t="shared" si="30"/>
        <v>181029.45</v>
      </c>
      <c r="G330" s="39">
        <f t="shared" si="24"/>
        <v>181029.45</v>
      </c>
      <c r="H330" s="26">
        <f t="shared" si="25"/>
        <v>0</v>
      </c>
    </row>
    <row r="331" spans="1:10" x14ac:dyDescent="0.25">
      <c r="A331" s="64">
        <f t="shared" si="29"/>
        <v>15.599999999999998</v>
      </c>
      <c r="B331" s="60" t="s">
        <v>237</v>
      </c>
      <c r="C331" s="37">
        <v>880.57</v>
      </c>
      <c r="D331" s="37" t="s">
        <v>24</v>
      </c>
      <c r="E331" s="34">
        <v>1583.87</v>
      </c>
      <c r="F331" s="38">
        <f t="shared" si="30"/>
        <v>1394708.41</v>
      </c>
      <c r="G331" s="39">
        <f t="shared" si="24"/>
        <v>1394708.41</v>
      </c>
      <c r="H331" s="26">
        <f t="shared" si="25"/>
        <v>0</v>
      </c>
    </row>
    <row r="332" spans="1:10" ht="26.4" x14ac:dyDescent="0.25">
      <c r="A332" s="64">
        <f t="shared" si="29"/>
        <v>15.699999999999998</v>
      </c>
      <c r="B332" s="41" t="s">
        <v>31</v>
      </c>
      <c r="C332" s="37">
        <v>733.8</v>
      </c>
      <c r="D332" s="37" t="s">
        <v>24</v>
      </c>
      <c r="E332" s="34">
        <v>425.2</v>
      </c>
      <c r="F332" s="38">
        <f t="shared" si="30"/>
        <v>312011.76</v>
      </c>
      <c r="G332" s="39">
        <f t="shared" si="24"/>
        <v>312011.76</v>
      </c>
      <c r="H332" s="26">
        <f t="shared" si="25"/>
        <v>0</v>
      </c>
    </row>
    <row r="333" spans="1:10" ht="9.75" customHeight="1" x14ac:dyDescent="0.25">
      <c r="A333" s="40"/>
      <c r="B333" s="41"/>
      <c r="C333" s="37"/>
      <c r="D333" s="37"/>
      <c r="E333" s="34"/>
      <c r="F333" s="38"/>
      <c r="G333" s="39">
        <f t="shared" si="24"/>
        <v>0</v>
      </c>
      <c r="H333" s="26">
        <f t="shared" si="25"/>
        <v>0</v>
      </c>
    </row>
    <row r="334" spans="1:10" s="78" customFormat="1" x14ac:dyDescent="0.25">
      <c r="A334" s="72"/>
      <c r="B334" s="73" t="s">
        <v>238</v>
      </c>
      <c r="C334" s="73"/>
      <c r="D334" s="74"/>
      <c r="E334" s="75"/>
      <c r="F334" s="76">
        <f>SUBTOTAL(9,F195:F333)</f>
        <v>22102540.829999998</v>
      </c>
      <c r="G334" s="39">
        <f t="shared" si="24"/>
        <v>0</v>
      </c>
      <c r="H334" s="26">
        <f t="shared" si="25"/>
        <v>-22102540.829999998</v>
      </c>
      <c r="I334" s="77"/>
      <c r="J334" s="77"/>
    </row>
    <row r="335" spans="1:10" ht="9.75" customHeight="1" x14ac:dyDescent="0.25">
      <c r="A335" s="51"/>
      <c r="B335" s="32"/>
      <c r="C335" s="79"/>
      <c r="D335" s="37"/>
      <c r="E335" s="80"/>
      <c r="F335" s="81"/>
      <c r="G335" s="39">
        <f t="shared" si="24"/>
        <v>0</v>
      </c>
      <c r="H335" s="26">
        <f t="shared" si="25"/>
        <v>0</v>
      </c>
    </row>
    <row r="336" spans="1:10" ht="39.6" x14ac:dyDescent="0.25">
      <c r="A336" s="29" t="s">
        <v>239</v>
      </c>
      <c r="B336" s="30" t="s">
        <v>240</v>
      </c>
      <c r="C336" s="30"/>
      <c r="D336" s="30"/>
      <c r="E336" s="30"/>
      <c r="F336" s="30"/>
      <c r="G336" s="39">
        <f t="shared" ref="G336:G399" si="31">ROUND(C336*E336,2)</f>
        <v>0</v>
      </c>
      <c r="H336" s="26">
        <f t="shared" si="25"/>
        <v>0</v>
      </c>
    </row>
    <row r="337" spans="1:8" x14ac:dyDescent="0.25">
      <c r="A337" s="42"/>
      <c r="B337" s="30"/>
      <c r="C337" s="32"/>
      <c r="D337" s="32"/>
      <c r="E337" s="34"/>
      <c r="F337" s="38"/>
      <c r="G337" s="39">
        <f t="shared" si="31"/>
        <v>0</v>
      </c>
      <c r="H337" s="26">
        <f t="shared" ref="H337:H400" si="32">G337-F337</f>
        <v>0</v>
      </c>
    </row>
    <row r="338" spans="1:8" x14ac:dyDescent="0.25">
      <c r="A338" s="35">
        <v>1</v>
      </c>
      <c r="B338" s="30" t="s">
        <v>18</v>
      </c>
      <c r="C338" s="36">
        <v>34345.43</v>
      </c>
      <c r="D338" s="37" t="s">
        <v>19</v>
      </c>
      <c r="E338" s="34">
        <v>15.17</v>
      </c>
      <c r="F338" s="38">
        <f>ROUND(C338*E338,2)</f>
        <v>521020.17</v>
      </c>
      <c r="G338" s="39">
        <f t="shared" si="31"/>
        <v>521020.17</v>
      </c>
      <c r="H338" s="26">
        <f t="shared" si="32"/>
        <v>0</v>
      </c>
    </row>
    <row r="339" spans="1:8" x14ac:dyDescent="0.25">
      <c r="A339" s="40"/>
      <c r="B339" s="41"/>
      <c r="C339" s="36"/>
      <c r="D339" s="37"/>
      <c r="E339" s="34"/>
      <c r="F339" s="38"/>
      <c r="G339" s="39">
        <f t="shared" si="31"/>
        <v>0</v>
      </c>
      <c r="H339" s="26">
        <f t="shared" si="32"/>
        <v>0</v>
      </c>
    </row>
    <row r="340" spans="1:8" x14ac:dyDescent="0.25">
      <c r="A340" s="35">
        <v>2</v>
      </c>
      <c r="B340" s="30" t="s">
        <v>20</v>
      </c>
      <c r="C340" s="36"/>
      <c r="D340" s="37"/>
      <c r="E340" s="34"/>
      <c r="F340" s="38"/>
      <c r="G340" s="39">
        <f t="shared" si="31"/>
        <v>0</v>
      </c>
      <c r="H340" s="26">
        <f t="shared" si="32"/>
        <v>0</v>
      </c>
    </row>
    <row r="341" spans="1:8" x14ac:dyDescent="0.25">
      <c r="A341" s="43">
        <v>2.1</v>
      </c>
      <c r="B341" s="30" t="s">
        <v>21</v>
      </c>
      <c r="C341" s="36"/>
      <c r="D341" s="37"/>
      <c r="E341" s="34"/>
      <c r="F341" s="38"/>
      <c r="G341" s="39">
        <f t="shared" si="31"/>
        <v>0</v>
      </c>
      <c r="H341" s="26">
        <f t="shared" si="32"/>
        <v>0</v>
      </c>
    </row>
    <row r="342" spans="1:8" x14ac:dyDescent="0.25">
      <c r="A342" s="40" t="s">
        <v>22</v>
      </c>
      <c r="B342" s="41" t="s">
        <v>23</v>
      </c>
      <c r="C342" s="36">
        <v>8324.91</v>
      </c>
      <c r="D342" s="37" t="s">
        <v>24</v>
      </c>
      <c r="E342" s="34">
        <v>976.63</v>
      </c>
      <c r="F342" s="38">
        <f t="shared" ref="F342:F348" si="33">ROUND(C342*E342,2)</f>
        <v>8130356.8499999996</v>
      </c>
      <c r="G342" s="39">
        <f t="shared" si="31"/>
        <v>8130356.8499999996</v>
      </c>
      <c r="H342" s="26">
        <f t="shared" si="32"/>
        <v>0</v>
      </c>
    </row>
    <row r="343" spans="1:8" x14ac:dyDescent="0.25">
      <c r="A343" s="40" t="s">
        <v>25</v>
      </c>
      <c r="B343" s="41" t="s">
        <v>26</v>
      </c>
      <c r="C343" s="36">
        <v>19424.79</v>
      </c>
      <c r="D343" s="37" t="s">
        <v>24</v>
      </c>
      <c r="E343" s="34">
        <v>114.57</v>
      </c>
      <c r="F343" s="38">
        <f t="shared" si="33"/>
        <v>2225498.19</v>
      </c>
      <c r="G343" s="39">
        <f t="shared" si="31"/>
        <v>2225498.19</v>
      </c>
      <c r="H343" s="26">
        <f t="shared" si="32"/>
        <v>0</v>
      </c>
    </row>
    <row r="344" spans="1:8" x14ac:dyDescent="0.25">
      <c r="A344" s="40" t="s">
        <v>241</v>
      </c>
      <c r="B344" s="45" t="s">
        <v>27</v>
      </c>
      <c r="C344" s="46">
        <v>29777.49</v>
      </c>
      <c r="D344" s="47" t="s">
        <v>28</v>
      </c>
      <c r="E344" s="34">
        <v>44.31</v>
      </c>
      <c r="F344" s="38">
        <f t="shared" si="33"/>
        <v>1319440.58</v>
      </c>
      <c r="G344" s="39">
        <f t="shared" si="31"/>
        <v>1319440.58</v>
      </c>
      <c r="H344" s="26">
        <f t="shared" si="32"/>
        <v>0</v>
      </c>
    </row>
    <row r="345" spans="1:8" x14ac:dyDescent="0.25">
      <c r="A345" s="40" t="s">
        <v>242</v>
      </c>
      <c r="B345" s="41" t="s">
        <v>29</v>
      </c>
      <c r="C345" s="36">
        <v>2164.71</v>
      </c>
      <c r="D345" s="37" t="s">
        <v>24</v>
      </c>
      <c r="E345" s="34">
        <v>1411.8</v>
      </c>
      <c r="F345" s="38">
        <f t="shared" si="33"/>
        <v>3056137.58</v>
      </c>
      <c r="G345" s="39">
        <f t="shared" si="31"/>
        <v>3056137.58</v>
      </c>
      <c r="H345" s="26">
        <f t="shared" si="32"/>
        <v>0</v>
      </c>
    </row>
    <row r="346" spans="1:8" x14ac:dyDescent="0.25">
      <c r="A346" s="40" t="s">
        <v>243</v>
      </c>
      <c r="B346" s="41" t="s">
        <v>204</v>
      </c>
      <c r="C346" s="36">
        <v>6171.13</v>
      </c>
      <c r="D346" s="37" t="s">
        <v>24</v>
      </c>
      <c r="E346" s="34">
        <v>779.11</v>
      </c>
      <c r="F346" s="38">
        <f t="shared" si="33"/>
        <v>4807989.09</v>
      </c>
      <c r="G346" s="39">
        <f t="shared" si="31"/>
        <v>4807989.09</v>
      </c>
      <c r="H346" s="26">
        <f t="shared" si="32"/>
        <v>0</v>
      </c>
    </row>
    <row r="347" spans="1:8" ht="26.4" x14ac:dyDescent="0.25">
      <c r="A347" s="40" t="s">
        <v>244</v>
      </c>
      <c r="B347" s="45" t="s">
        <v>31</v>
      </c>
      <c r="C347" s="36">
        <v>14399.32</v>
      </c>
      <c r="D347" s="37" t="s">
        <v>24</v>
      </c>
      <c r="E347" s="34">
        <v>172.55</v>
      </c>
      <c r="F347" s="38">
        <f t="shared" si="33"/>
        <v>2484602.67</v>
      </c>
      <c r="G347" s="39">
        <f t="shared" si="31"/>
        <v>2484602.67</v>
      </c>
      <c r="H347" s="26">
        <f t="shared" si="32"/>
        <v>0</v>
      </c>
    </row>
    <row r="348" spans="1:8" ht="26.4" x14ac:dyDescent="0.25">
      <c r="A348" s="40" t="s">
        <v>245</v>
      </c>
      <c r="B348" s="45" t="s">
        <v>32</v>
      </c>
      <c r="C348" s="36">
        <v>10596.53</v>
      </c>
      <c r="D348" s="37" t="s">
        <v>24</v>
      </c>
      <c r="E348" s="34">
        <v>146.16999999999999</v>
      </c>
      <c r="F348" s="38">
        <f t="shared" si="33"/>
        <v>1548894.79</v>
      </c>
      <c r="G348" s="39">
        <f t="shared" si="31"/>
        <v>1548894.79</v>
      </c>
      <c r="H348" s="26">
        <f t="shared" si="32"/>
        <v>0</v>
      </c>
    </row>
    <row r="349" spans="1:8" x14ac:dyDescent="0.25">
      <c r="A349" s="40"/>
      <c r="B349" s="41"/>
      <c r="C349" s="36">
        <v>0</v>
      </c>
      <c r="D349" s="37"/>
      <c r="E349" s="34"/>
      <c r="F349" s="38"/>
      <c r="G349" s="39">
        <f t="shared" si="31"/>
        <v>0</v>
      </c>
      <c r="H349" s="26">
        <f t="shared" si="32"/>
        <v>0</v>
      </c>
    </row>
    <row r="350" spans="1:8" x14ac:dyDescent="0.25">
      <c r="A350" s="35">
        <v>3</v>
      </c>
      <c r="B350" s="30" t="s">
        <v>246</v>
      </c>
      <c r="C350" s="36">
        <v>0</v>
      </c>
      <c r="D350" s="37"/>
      <c r="E350" s="34"/>
      <c r="F350" s="38"/>
      <c r="G350" s="39">
        <f t="shared" si="31"/>
        <v>0</v>
      </c>
      <c r="H350" s="26">
        <f t="shared" si="32"/>
        <v>0</v>
      </c>
    </row>
    <row r="351" spans="1:8" x14ac:dyDescent="0.25">
      <c r="A351" s="64">
        <v>3.1</v>
      </c>
      <c r="B351" s="41" t="s">
        <v>247</v>
      </c>
      <c r="C351" s="36">
        <v>2093.23</v>
      </c>
      <c r="D351" s="37" t="s">
        <v>19</v>
      </c>
      <c r="E351" s="34">
        <v>3096.88</v>
      </c>
      <c r="F351" s="38">
        <f t="shared" ref="F351:F356" si="34">ROUND(C351*E351,2)</f>
        <v>6482482.1200000001</v>
      </c>
      <c r="G351" s="39">
        <f t="shared" si="31"/>
        <v>6482482.1200000001</v>
      </c>
      <c r="H351" s="26">
        <f t="shared" si="32"/>
        <v>0</v>
      </c>
    </row>
    <row r="352" spans="1:8" x14ac:dyDescent="0.25">
      <c r="A352" s="64">
        <v>3.2</v>
      </c>
      <c r="B352" s="41" t="s">
        <v>39</v>
      </c>
      <c r="C352" s="36">
        <v>1761.09</v>
      </c>
      <c r="D352" s="37" t="s">
        <v>19</v>
      </c>
      <c r="E352" s="34">
        <v>1464.41</v>
      </c>
      <c r="F352" s="38">
        <f t="shared" si="34"/>
        <v>2578957.81</v>
      </c>
      <c r="G352" s="39">
        <f t="shared" si="31"/>
        <v>2578957.81</v>
      </c>
      <c r="H352" s="26">
        <f t="shared" si="32"/>
        <v>0</v>
      </c>
    </row>
    <row r="353" spans="1:8" ht="26.4" x14ac:dyDescent="0.25">
      <c r="A353" s="64">
        <v>3.3</v>
      </c>
      <c r="B353" s="41" t="s">
        <v>248</v>
      </c>
      <c r="C353" s="36">
        <v>29.45</v>
      </c>
      <c r="D353" s="37" t="s">
        <v>19</v>
      </c>
      <c r="E353" s="34">
        <v>2740.12</v>
      </c>
      <c r="F353" s="38">
        <f t="shared" si="34"/>
        <v>80696.53</v>
      </c>
      <c r="G353" s="39">
        <f t="shared" si="31"/>
        <v>80696.53</v>
      </c>
      <c r="H353" s="26">
        <f t="shared" si="32"/>
        <v>0</v>
      </c>
    </row>
    <row r="354" spans="1:8" x14ac:dyDescent="0.25">
      <c r="A354" s="64">
        <v>3.4</v>
      </c>
      <c r="B354" s="41" t="s">
        <v>35</v>
      </c>
      <c r="C354" s="36">
        <v>2702.38</v>
      </c>
      <c r="D354" s="37" t="s">
        <v>19</v>
      </c>
      <c r="E354" s="34">
        <v>855.26</v>
      </c>
      <c r="F354" s="38">
        <f t="shared" si="34"/>
        <v>2311237.52</v>
      </c>
      <c r="G354" s="39">
        <f t="shared" si="31"/>
        <v>2311237.52</v>
      </c>
      <c r="H354" s="26">
        <f t="shared" si="32"/>
        <v>0</v>
      </c>
    </row>
    <row r="355" spans="1:8" x14ac:dyDescent="0.25">
      <c r="A355" s="64">
        <v>3.5</v>
      </c>
      <c r="B355" s="41" t="s">
        <v>36</v>
      </c>
      <c r="C355" s="36">
        <v>14430.92</v>
      </c>
      <c r="D355" s="37" t="s">
        <v>19</v>
      </c>
      <c r="E355" s="34">
        <v>389.87</v>
      </c>
      <c r="F355" s="38">
        <f t="shared" si="34"/>
        <v>5626182.7800000003</v>
      </c>
      <c r="G355" s="39">
        <f t="shared" si="31"/>
        <v>5626182.7800000003</v>
      </c>
      <c r="H355" s="26">
        <f t="shared" si="32"/>
        <v>0</v>
      </c>
    </row>
    <row r="356" spans="1:8" x14ac:dyDescent="0.25">
      <c r="A356" s="64">
        <v>3.6</v>
      </c>
      <c r="B356" s="41" t="s">
        <v>37</v>
      </c>
      <c r="C356" s="36">
        <v>13328.56</v>
      </c>
      <c r="D356" s="37" t="s">
        <v>19</v>
      </c>
      <c r="E356" s="34">
        <v>242.88</v>
      </c>
      <c r="F356" s="38">
        <f t="shared" si="34"/>
        <v>3237240.65</v>
      </c>
      <c r="G356" s="39">
        <f t="shared" si="31"/>
        <v>3237240.65</v>
      </c>
      <c r="H356" s="26">
        <f t="shared" si="32"/>
        <v>0</v>
      </c>
    </row>
    <row r="357" spans="1:8" x14ac:dyDescent="0.25">
      <c r="A357" s="40"/>
      <c r="B357" s="41"/>
      <c r="C357" s="36">
        <v>0</v>
      </c>
      <c r="D357" s="37"/>
      <c r="E357" s="34"/>
      <c r="F357" s="38"/>
      <c r="G357" s="39">
        <f t="shared" si="31"/>
        <v>0</v>
      </c>
      <c r="H357" s="26">
        <f t="shared" si="32"/>
        <v>0</v>
      </c>
    </row>
    <row r="358" spans="1:8" x14ac:dyDescent="0.25">
      <c r="A358" s="35">
        <v>4</v>
      </c>
      <c r="B358" s="30" t="s">
        <v>38</v>
      </c>
      <c r="C358" s="36">
        <v>0</v>
      </c>
      <c r="D358" s="37"/>
      <c r="E358" s="34"/>
      <c r="F358" s="38"/>
      <c r="G358" s="39">
        <f t="shared" si="31"/>
        <v>0</v>
      </c>
      <c r="H358" s="26">
        <f t="shared" si="32"/>
        <v>0</v>
      </c>
    </row>
    <row r="359" spans="1:8" x14ac:dyDescent="0.25">
      <c r="A359" s="64">
        <v>4.0999999999999996</v>
      </c>
      <c r="B359" s="41" t="s">
        <v>247</v>
      </c>
      <c r="C359" s="36">
        <v>2093.23</v>
      </c>
      <c r="D359" s="37" t="s">
        <v>19</v>
      </c>
      <c r="E359" s="34">
        <v>143.28</v>
      </c>
      <c r="F359" s="38">
        <f t="shared" ref="F359:F364" si="35">ROUND(C359*E359,2)</f>
        <v>299917.99</v>
      </c>
      <c r="G359" s="39">
        <f t="shared" si="31"/>
        <v>299917.99</v>
      </c>
      <c r="H359" s="26">
        <f t="shared" si="32"/>
        <v>0</v>
      </c>
    </row>
    <row r="360" spans="1:8" x14ac:dyDescent="0.25">
      <c r="A360" s="64">
        <v>4.2</v>
      </c>
      <c r="B360" s="41" t="s">
        <v>39</v>
      </c>
      <c r="C360" s="36">
        <v>1761.09</v>
      </c>
      <c r="D360" s="37" t="s">
        <v>19</v>
      </c>
      <c r="E360" s="34">
        <v>145.5</v>
      </c>
      <c r="F360" s="38">
        <f t="shared" si="35"/>
        <v>256238.6</v>
      </c>
      <c r="G360" s="39">
        <f t="shared" si="31"/>
        <v>256238.6</v>
      </c>
      <c r="H360" s="26">
        <f t="shared" si="32"/>
        <v>0</v>
      </c>
    </row>
    <row r="361" spans="1:8" ht="26.4" x14ac:dyDescent="0.25">
      <c r="A361" s="64">
        <v>4.3</v>
      </c>
      <c r="B361" s="41" t="s">
        <v>248</v>
      </c>
      <c r="C361" s="36">
        <v>29.45</v>
      </c>
      <c r="D361" s="37" t="s">
        <v>19</v>
      </c>
      <c r="E361" s="34">
        <v>556.1</v>
      </c>
      <c r="F361" s="38">
        <f t="shared" si="35"/>
        <v>16377.15</v>
      </c>
      <c r="G361" s="39">
        <f t="shared" si="31"/>
        <v>16377.15</v>
      </c>
      <c r="H361" s="26">
        <f t="shared" si="32"/>
        <v>0</v>
      </c>
    </row>
    <row r="362" spans="1:8" x14ac:dyDescent="0.25">
      <c r="A362" s="64">
        <v>4.4000000000000004</v>
      </c>
      <c r="B362" s="41" t="s">
        <v>35</v>
      </c>
      <c r="C362" s="36">
        <v>2702.38</v>
      </c>
      <c r="D362" s="37" t="s">
        <v>19</v>
      </c>
      <c r="E362" s="34">
        <v>133.94</v>
      </c>
      <c r="F362" s="38">
        <f t="shared" si="35"/>
        <v>361956.78</v>
      </c>
      <c r="G362" s="39">
        <f t="shared" si="31"/>
        <v>361956.78</v>
      </c>
      <c r="H362" s="26">
        <f t="shared" si="32"/>
        <v>0</v>
      </c>
    </row>
    <row r="363" spans="1:8" x14ac:dyDescent="0.25">
      <c r="A363" s="64">
        <v>4.5</v>
      </c>
      <c r="B363" s="41" t="s">
        <v>36</v>
      </c>
      <c r="C363" s="36">
        <v>14430.92</v>
      </c>
      <c r="D363" s="37" t="s">
        <v>19</v>
      </c>
      <c r="E363" s="34">
        <v>117.55</v>
      </c>
      <c r="F363" s="38">
        <f t="shared" si="35"/>
        <v>1696354.65</v>
      </c>
      <c r="G363" s="39">
        <f t="shared" si="31"/>
        <v>1696354.65</v>
      </c>
      <c r="H363" s="26">
        <f t="shared" si="32"/>
        <v>0</v>
      </c>
    </row>
    <row r="364" spans="1:8" x14ac:dyDescent="0.25">
      <c r="A364" s="64">
        <v>4.5999999999999996</v>
      </c>
      <c r="B364" s="41" t="s">
        <v>37</v>
      </c>
      <c r="C364" s="36">
        <v>13328.56</v>
      </c>
      <c r="D364" s="37" t="s">
        <v>19</v>
      </c>
      <c r="E364" s="34">
        <v>96.85</v>
      </c>
      <c r="F364" s="38">
        <f t="shared" si="35"/>
        <v>1290871.04</v>
      </c>
      <c r="G364" s="39">
        <f t="shared" si="31"/>
        <v>1290871.04</v>
      </c>
      <c r="H364" s="26">
        <f t="shared" si="32"/>
        <v>0</v>
      </c>
    </row>
    <row r="365" spans="1:8" x14ac:dyDescent="0.25">
      <c r="A365" s="40"/>
      <c r="B365" s="49"/>
      <c r="C365" s="36">
        <v>0</v>
      </c>
      <c r="D365" s="50"/>
      <c r="E365" s="34"/>
      <c r="F365" s="38"/>
      <c r="G365" s="39">
        <f t="shared" si="31"/>
        <v>0</v>
      </c>
      <c r="H365" s="26">
        <f t="shared" si="32"/>
        <v>0</v>
      </c>
    </row>
    <row r="366" spans="1:8" x14ac:dyDescent="0.25">
      <c r="A366" s="35">
        <v>5</v>
      </c>
      <c r="B366" s="30" t="s">
        <v>40</v>
      </c>
      <c r="C366" s="36"/>
      <c r="D366" s="37"/>
      <c r="E366" s="34"/>
      <c r="F366" s="38"/>
      <c r="G366" s="39">
        <f t="shared" si="31"/>
        <v>0</v>
      </c>
      <c r="H366" s="26">
        <f t="shared" si="32"/>
        <v>0</v>
      </c>
    </row>
    <row r="367" spans="1:8" ht="26.4" x14ac:dyDescent="0.25">
      <c r="A367" s="91">
        <v>5.0999999999999996</v>
      </c>
      <c r="B367" s="53" t="s">
        <v>249</v>
      </c>
      <c r="C367" s="54">
        <v>2</v>
      </c>
      <c r="D367" s="55" t="s">
        <v>42</v>
      </c>
      <c r="E367" s="56">
        <v>12888.68</v>
      </c>
      <c r="F367" s="57">
        <f t="shared" ref="F367:F400" si="36">ROUND(C367*E367,2)</f>
        <v>25777.360000000001</v>
      </c>
      <c r="G367" s="39">
        <f t="shared" si="31"/>
        <v>25777.360000000001</v>
      </c>
      <c r="H367" s="26">
        <f t="shared" si="32"/>
        <v>0</v>
      </c>
    </row>
    <row r="368" spans="1:8" ht="26.4" x14ac:dyDescent="0.25">
      <c r="A368" s="64">
        <v>5.2</v>
      </c>
      <c r="B368" s="41" t="s">
        <v>208</v>
      </c>
      <c r="C368" s="46">
        <v>2</v>
      </c>
      <c r="D368" s="37" t="s">
        <v>42</v>
      </c>
      <c r="E368" s="34">
        <v>5131.87</v>
      </c>
      <c r="F368" s="38">
        <f t="shared" si="36"/>
        <v>10263.74</v>
      </c>
      <c r="G368" s="39">
        <f t="shared" si="31"/>
        <v>10263.74</v>
      </c>
      <c r="H368" s="26">
        <f t="shared" si="32"/>
        <v>0</v>
      </c>
    </row>
    <row r="369" spans="1:8" ht="26.4" x14ac:dyDescent="0.25">
      <c r="A369" s="64">
        <v>5.3</v>
      </c>
      <c r="B369" s="41" t="s">
        <v>250</v>
      </c>
      <c r="C369" s="92">
        <v>7</v>
      </c>
      <c r="D369" s="37" t="s">
        <v>42</v>
      </c>
      <c r="E369" s="34">
        <v>5262.41</v>
      </c>
      <c r="F369" s="38">
        <f t="shared" si="36"/>
        <v>36836.870000000003</v>
      </c>
      <c r="G369" s="39">
        <f t="shared" si="31"/>
        <v>36836.870000000003</v>
      </c>
      <c r="H369" s="26">
        <f t="shared" si="32"/>
        <v>0</v>
      </c>
    </row>
    <row r="370" spans="1:8" ht="26.4" x14ac:dyDescent="0.25">
      <c r="A370" s="64">
        <v>5.4</v>
      </c>
      <c r="B370" s="41" t="s">
        <v>251</v>
      </c>
      <c r="C370" s="92">
        <v>13</v>
      </c>
      <c r="D370" s="37" t="s">
        <v>42</v>
      </c>
      <c r="E370" s="34">
        <v>5629.22</v>
      </c>
      <c r="F370" s="38">
        <f t="shared" si="36"/>
        <v>73179.86</v>
      </c>
      <c r="G370" s="39">
        <f t="shared" si="31"/>
        <v>73179.86</v>
      </c>
      <c r="H370" s="26">
        <f t="shared" si="32"/>
        <v>0</v>
      </c>
    </row>
    <row r="371" spans="1:8" ht="26.4" x14ac:dyDescent="0.25">
      <c r="A371" s="64">
        <v>5.5</v>
      </c>
      <c r="B371" s="41" t="s">
        <v>210</v>
      </c>
      <c r="C371" s="92">
        <v>35</v>
      </c>
      <c r="D371" s="37" t="s">
        <v>42</v>
      </c>
      <c r="E371" s="34">
        <v>3831.02</v>
      </c>
      <c r="F371" s="38">
        <f t="shared" si="36"/>
        <v>134085.70000000001</v>
      </c>
      <c r="G371" s="39">
        <f t="shared" si="31"/>
        <v>134085.70000000001</v>
      </c>
      <c r="H371" s="26">
        <f t="shared" si="32"/>
        <v>0</v>
      </c>
    </row>
    <row r="372" spans="1:8" ht="26.4" x14ac:dyDescent="0.25">
      <c r="A372" s="64">
        <v>5.6</v>
      </c>
      <c r="B372" s="41" t="s">
        <v>252</v>
      </c>
      <c r="C372" s="46">
        <v>23</v>
      </c>
      <c r="D372" s="37" t="s">
        <v>42</v>
      </c>
      <c r="E372" s="34">
        <v>3230.75</v>
      </c>
      <c r="F372" s="38">
        <f t="shared" si="36"/>
        <v>74307.25</v>
      </c>
      <c r="G372" s="39">
        <f t="shared" si="31"/>
        <v>74307.25</v>
      </c>
      <c r="H372" s="26">
        <f t="shared" si="32"/>
        <v>0</v>
      </c>
    </row>
    <row r="373" spans="1:8" ht="26.4" x14ac:dyDescent="0.25">
      <c r="A373" s="64">
        <v>5.7</v>
      </c>
      <c r="B373" s="41" t="s">
        <v>253</v>
      </c>
      <c r="C373" s="46">
        <v>3</v>
      </c>
      <c r="D373" s="37" t="s">
        <v>42</v>
      </c>
      <c r="E373" s="34">
        <v>23231.55</v>
      </c>
      <c r="F373" s="38">
        <f t="shared" si="36"/>
        <v>69694.649999999994</v>
      </c>
      <c r="G373" s="39">
        <f t="shared" si="31"/>
        <v>69694.649999999994</v>
      </c>
      <c r="H373" s="26">
        <f t="shared" si="32"/>
        <v>0</v>
      </c>
    </row>
    <row r="374" spans="1:8" ht="26.4" x14ac:dyDescent="0.25">
      <c r="A374" s="64">
        <v>5.8</v>
      </c>
      <c r="B374" s="41" t="s">
        <v>212</v>
      </c>
      <c r="C374" s="92">
        <v>2</v>
      </c>
      <c r="D374" s="37" t="s">
        <v>42</v>
      </c>
      <c r="E374" s="34">
        <v>11558.08</v>
      </c>
      <c r="F374" s="38">
        <f t="shared" si="36"/>
        <v>23116.16</v>
      </c>
      <c r="G374" s="39">
        <f t="shared" si="31"/>
        <v>23116.16</v>
      </c>
      <c r="H374" s="26">
        <f t="shared" si="32"/>
        <v>0</v>
      </c>
    </row>
    <row r="375" spans="1:8" ht="26.4" x14ac:dyDescent="0.25">
      <c r="A375" s="64">
        <v>5.9</v>
      </c>
      <c r="B375" s="41" t="s">
        <v>254</v>
      </c>
      <c r="C375" s="92">
        <v>1</v>
      </c>
      <c r="D375" s="37" t="s">
        <v>42</v>
      </c>
      <c r="E375" s="34">
        <v>10655.31</v>
      </c>
      <c r="F375" s="38">
        <f t="shared" si="36"/>
        <v>10655.31</v>
      </c>
      <c r="G375" s="39">
        <f t="shared" si="31"/>
        <v>10655.31</v>
      </c>
      <c r="H375" s="26">
        <f t="shared" si="32"/>
        <v>0</v>
      </c>
    </row>
    <row r="376" spans="1:8" ht="26.4" x14ac:dyDescent="0.25">
      <c r="A376" s="51">
        <v>5.0999999999999996</v>
      </c>
      <c r="B376" s="41" t="s">
        <v>255</v>
      </c>
      <c r="C376" s="92">
        <v>1</v>
      </c>
      <c r="D376" s="37" t="s">
        <v>42</v>
      </c>
      <c r="E376" s="34">
        <v>10543.22</v>
      </c>
      <c r="F376" s="38">
        <f t="shared" si="36"/>
        <v>10543.22</v>
      </c>
      <c r="G376" s="39">
        <f t="shared" si="31"/>
        <v>10543.22</v>
      </c>
      <c r="H376" s="26">
        <f t="shared" si="32"/>
        <v>0</v>
      </c>
    </row>
    <row r="377" spans="1:8" ht="26.4" x14ac:dyDescent="0.25">
      <c r="A377" s="40">
        <v>5.1100000000000003</v>
      </c>
      <c r="B377" s="41" t="s">
        <v>213</v>
      </c>
      <c r="C377" s="46">
        <v>5</v>
      </c>
      <c r="D377" s="37" t="s">
        <v>42</v>
      </c>
      <c r="E377" s="34">
        <v>8161.21</v>
      </c>
      <c r="F377" s="38">
        <f t="shared" si="36"/>
        <v>40806.050000000003</v>
      </c>
      <c r="G377" s="39">
        <f t="shared" si="31"/>
        <v>40806.050000000003</v>
      </c>
      <c r="H377" s="26">
        <f t="shared" si="32"/>
        <v>0</v>
      </c>
    </row>
    <row r="378" spans="1:8" ht="26.4" x14ac:dyDescent="0.25">
      <c r="A378" s="40">
        <v>5.12</v>
      </c>
      <c r="B378" s="41" t="s">
        <v>256</v>
      </c>
      <c r="C378" s="46">
        <v>2</v>
      </c>
      <c r="D378" s="37" t="s">
        <v>42</v>
      </c>
      <c r="E378" s="34">
        <v>7373.34</v>
      </c>
      <c r="F378" s="38">
        <f t="shared" si="36"/>
        <v>14746.68</v>
      </c>
      <c r="G378" s="39">
        <f t="shared" si="31"/>
        <v>14746.68</v>
      </c>
      <c r="H378" s="26">
        <f t="shared" si="32"/>
        <v>0</v>
      </c>
    </row>
    <row r="379" spans="1:8" ht="26.4" x14ac:dyDescent="0.25">
      <c r="A379" s="40">
        <v>5.13</v>
      </c>
      <c r="B379" s="41" t="s">
        <v>257</v>
      </c>
      <c r="C379" s="46">
        <v>4</v>
      </c>
      <c r="D379" s="37" t="s">
        <v>42</v>
      </c>
      <c r="E379" s="34">
        <v>7913.55</v>
      </c>
      <c r="F379" s="38">
        <f t="shared" si="36"/>
        <v>31654.2</v>
      </c>
      <c r="G379" s="39">
        <f t="shared" si="31"/>
        <v>31654.2</v>
      </c>
      <c r="H379" s="26">
        <f t="shared" si="32"/>
        <v>0</v>
      </c>
    </row>
    <row r="380" spans="1:8" ht="26.4" x14ac:dyDescent="0.25">
      <c r="A380" s="40">
        <v>5.14</v>
      </c>
      <c r="B380" s="41" t="s">
        <v>258</v>
      </c>
      <c r="C380" s="46">
        <v>14</v>
      </c>
      <c r="D380" s="37" t="s">
        <v>42</v>
      </c>
      <c r="E380" s="34">
        <v>7913.55</v>
      </c>
      <c r="F380" s="38">
        <f t="shared" si="36"/>
        <v>110789.7</v>
      </c>
      <c r="G380" s="39">
        <f t="shared" si="31"/>
        <v>110789.7</v>
      </c>
      <c r="H380" s="26">
        <f t="shared" si="32"/>
        <v>0</v>
      </c>
    </row>
    <row r="381" spans="1:8" ht="26.4" x14ac:dyDescent="0.25">
      <c r="A381" s="40">
        <v>5.15</v>
      </c>
      <c r="B381" s="41" t="s">
        <v>259</v>
      </c>
      <c r="C381" s="46">
        <v>53</v>
      </c>
      <c r="D381" s="37" t="s">
        <v>42</v>
      </c>
      <c r="E381" s="34">
        <v>7159.26</v>
      </c>
      <c r="F381" s="38">
        <f t="shared" si="36"/>
        <v>379440.78</v>
      </c>
      <c r="G381" s="39">
        <f t="shared" si="31"/>
        <v>379440.78</v>
      </c>
      <c r="H381" s="26">
        <f t="shared" si="32"/>
        <v>0</v>
      </c>
    </row>
    <row r="382" spans="1:8" ht="26.4" x14ac:dyDescent="0.25">
      <c r="A382" s="40">
        <v>5.16</v>
      </c>
      <c r="B382" s="41" t="s">
        <v>260</v>
      </c>
      <c r="C382" s="46">
        <v>18</v>
      </c>
      <c r="D382" s="37" t="s">
        <v>42</v>
      </c>
      <c r="E382" s="34">
        <v>4741.8999999999996</v>
      </c>
      <c r="F382" s="38">
        <f t="shared" si="36"/>
        <v>85354.2</v>
      </c>
      <c r="G382" s="39">
        <f t="shared" si="31"/>
        <v>85354.2</v>
      </c>
      <c r="H382" s="26">
        <f t="shared" si="32"/>
        <v>0</v>
      </c>
    </row>
    <row r="383" spans="1:8" ht="26.4" x14ac:dyDescent="0.25">
      <c r="A383" s="40">
        <v>5.17</v>
      </c>
      <c r="B383" s="41" t="s">
        <v>261</v>
      </c>
      <c r="C383" s="46">
        <v>5</v>
      </c>
      <c r="D383" s="37" t="s">
        <v>42</v>
      </c>
      <c r="E383" s="34">
        <v>14324.37</v>
      </c>
      <c r="F383" s="38">
        <f t="shared" si="36"/>
        <v>71621.850000000006</v>
      </c>
      <c r="G383" s="39">
        <f t="shared" si="31"/>
        <v>71621.850000000006</v>
      </c>
      <c r="H383" s="26">
        <f t="shared" si="32"/>
        <v>0</v>
      </c>
    </row>
    <row r="384" spans="1:8" ht="26.4" x14ac:dyDescent="0.25">
      <c r="A384" s="51">
        <v>5.18</v>
      </c>
      <c r="B384" s="41" t="s">
        <v>262</v>
      </c>
      <c r="C384" s="46">
        <v>20</v>
      </c>
      <c r="D384" s="37" t="s">
        <v>42</v>
      </c>
      <c r="E384" s="34">
        <v>12939.7</v>
      </c>
      <c r="F384" s="38">
        <f t="shared" si="36"/>
        <v>258794</v>
      </c>
      <c r="G384" s="39">
        <f t="shared" si="31"/>
        <v>258794</v>
      </c>
      <c r="H384" s="26">
        <f t="shared" si="32"/>
        <v>0</v>
      </c>
    </row>
    <row r="385" spans="1:8" ht="26.4" x14ac:dyDescent="0.25">
      <c r="A385" s="51">
        <v>5.19</v>
      </c>
      <c r="B385" s="41" t="s">
        <v>263</v>
      </c>
      <c r="C385" s="46">
        <v>3</v>
      </c>
      <c r="D385" s="37" t="s">
        <v>42</v>
      </c>
      <c r="E385" s="34">
        <v>8326.9</v>
      </c>
      <c r="F385" s="38">
        <f t="shared" si="36"/>
        <v>24980.7</v>
      </c>
      <c r="G385" s="39">
        <f t="shared" si="31"/>
        <v>24980.7</v>
      </c>
      <c r="H385" s="26">
        <f t="shared" si="32"/>
        <v>0</v>
      </c>
    </row>
    <row r="386" spans="1:8" ht="26.4" x14ac:dyDescent="0.25">
      <c r="A386" s="51">
        <v>5.2</v>
      </c>
      <c r="B386" s="41" t="s">
        <v>264</v>
      </c>
      <c r="C386" s="46">
        <v>1</v>
      </c>
      <c r="D386" s="37" t="s">
        <v>42</v>
      </c>
      <c r="E386" s="34">
        <v>12522.51</v>
      </c>
      <c r="F386" s="38">
        <f t="shared" si="36"/>
        <v>12522.51</v>
      </c>
      <c r="G386" s="39">
        <f t="shared" si="31"/>
        <v>12522.51</v>
      </c>
      <c r="H386" s="26">
        <f t="shared" si="32"/>
        <v>0</v>
      </c>
    </row>
    <row r="387" spans="1:8" ht="26.4" x14ac:dyDescent="0.25">
      <c r="A387" s="51">
        <v>5.21</v>
      </c>
      <c r="B387" s="41" t="s">
        <v>218</v>
      </c>
      <c r="C387" s="46">
        <v>1</v>
      </c>
      <c r="D387" s="37" t="s">
        <v>42</v>
      </c>
      <c r="E387" s="34">
        <v>7114.02</v>
      </c>
      <c r="F387" s="38">
        <f t="shared" si="36"/>
        <v>7114.02</v>
      </c>
      <c r="G387" s="39">
        <f t="shared" si="31"/>
        <v>7114.02</v>
      </c>
      <c r="H387" s="26">
        <f t="shared" si="32"/>
        <v>0</v>
      </c>
    </row>
    <row r="388" spans="1:8" ht="26.4" x14ac:dyDescent="0.25">
      <c r="A388" s="51">
        <v>5.22</v>
      </c>
      <c r="B388" s="41" t="s">
        <v>265</v>
      </c>
      <c r="C388" s="46">
        <v>2</v>
      </c>
      <c r="D388" s="37" t="s">
        <v>42</v>
      </c>
      <c r="E388" s="34">
        <v>7147.58</v>
      </c>
      <c r="F388" s="38">
        <f t="shared" si="36"/>
        <v>14295.16</v>
      </c>
      <c r="G388" s="39">
        <f t="shared" si="31"/>
        <v>14295.16</v>
      </c>
      <c r="H388" s="26">
        <f t="shared" si="32"/>
        <v>0</v>
      </c>
    </row>
    <row r="389" spans="1:8" ht="26.4" x14ac:dyDescent="0.25">
      <c r="A389" s="51">
        <v>5.23</v>
      </c>
      <c r="B389" s="41" t="s">
        <v>219</v>
      </c>
      <c r="C389" s="46">
        <v>3</v>
      </c>
      <c r="D389" s="37" t="s">
        <v>42</v>
      </c>
      <c r="E389" s="34">
        <v>5332.93</v>
      </c>
      <c r="F389" s="38">
        <f t="shared" si="36"/>
        <v>15998.79</v>
      </c>
      <c r="G389" s="39">
        <f t="shared" si="31"/>
        <v>15998.79</v>
      </c>
      <c r="H389" s="26">
        <f t="shared" si="32"/>
        <v>0</v>
      </c>
    </row>
    <row r="390" spans="1:8" ht="26.4" x14ac:dyDescent="0.25">
      <c r="A390" s="51">
        <v>5.24</v>
      </c>
      <c r="B390" s="41" t="s">
        <v>266</v>
      </c>
      <c r="C390" s="46">
        <v>9</v>
      </c>
      <c r="D390" s="37" t="s">
        <v>42</v>
      </c>
      <c r="E390" s="34">
        <v>4251.21</v>
      </c>
      <c r="F390" s="38">
        <f t="shared" si="36"/>
        <v>38260.89</v>
      </c>
      <c r="G390" s="39">
        <f t="shared" si="31"/>
        <v>38260.89</v>
      </c>
      <c r="H390" s="26">
        <f t="shared" si="32"/>
        <v>0</v>
      </c>
    </row>
    <row r="391" spans="1:8" ht="26.4" x14ac:dyDescent="0.25">
      <c r="A391" s="51">
        <v>5.25</v>
      </c>
      <c r="B391" s="41" t="s">
        <v>267</v>
      </c>
      <c r="C391" s="46">
        <v>1</v>
      </c>
      <c r="D391" s="37" t="s">
        <v>42</v>
      </c>
      <c r="E391" s="34">
        <v>14218.76</v>
      </c>
      <c r="F391" s="38">
        <f t="shared" si="36"/>
        <v>14218.76</v>
      </c>
      <c r="G391" s="39">
        <f t="shared" si="31"/>
        <v>14218.76</v>
      </c>
      <c r="H391" s="26">
        <f t="shared" si="32"/>
        <v>0</v>
      </c>
    </row>
    <row r="392" spans="1:8" ht="26.4" x14ac:dyDescent="0.25">
      <c r="A392" s="51">
        <v>5.26</v>
      </c>
      <c r="B392" s="41" t="s">
        <v>268</v>
      </c>
      <c r="C392" s="46">
        <v>1</v>
      </c>
      <c r="D392" s="37" t="s">
        <v>42</v>
      </c>
      <c r="E392" s="34">
        <v>8796.16</v>
      </c>
      <c r="F392" s="38">
        <f t="shared" si="36"/>
        <v>8796.16</v>
      </c>
      <c r="G392" s="39">
        <f t="shared" si="31"/>
        <v>8796.16</v>
      </c>
      <c r="H392" s="26">
        <f t="shared" si="32"/>
        <v>0</v>
      </c>
    </row>
    <row r="393" spans="1:8" ht="26.4" x14ac:dyDescent="0.25">
      <c r="A393" s="84">
        <v>5.27</v>
      </c>
      <c r="B393" s="53" t="s">
        <v>221</v>
      </c>
      <c r="C393" s="54">
        <v>3</v>
      </c>
      <c r="D393" s="55" t="s">
        <v>42</v>
      </c>
      <c r="E393" s="56">
        <v>1089.95</v>
      </c>
      <c r="F393" s="57">
        <f t="shared" si="36"/>
        <v>3269.85</v>
      </c>
      <c r="G393" s="39">
        <f t="shared" si="31"/>
        <v>3269.85</v>
      </c>
      <c r="H393" s="26">
        <f t="shared" si="32"/>
        <v>0</v>
      </c>
    </row>
    <row r="394" spans="1:8" ht="26.4" x14ac:dyDescent="0.25">
      <c r="A394" s="51">
        <v>5.28</v>
      </c>
      <c r="B394" s="41" t="s">
        <v>222</v>
      </c>
      <c r="C394" s="46">
        <v>17</v>
      </c>
      <c r="D394" s="37" t="s">
        <v>42</v>
      </c>
      <c r="E394" s="34">
        <v>1067.19</v>
      </c>
      <c r="F394" s="38">
        <f t="shared" si="36"/>
        <v>18142.23</v>
      </c>
      <c r="G394" s="39">
        <f t="shared" si="31"/>
        <v>18142.23</v>
      </c>
      <c r="H394" s="26">
        <f t="shared" si="32"/>
        <v>0</v>
      </c>
    </row>
    <row r="395" spans="1:8" x14ac:dyDescent="0.25">
      <c r="A395" s="51">
        <v>5.29</v>
      </c>
      <c r="B395" s="41" t="s">
        <v>223</v>
      </c>
      <c r="C395" s="46">
        <v>11</v>
      </c>
      <c r="D395" s="37" t="s">
        <v>42</v>
      </c>
      <c r="E395" s="34">
        <v>5020.68</v>
      </c>
      <c r="F395" s="38">
        <f t="shared" si="36"/>
        <v>55227.48</v>
      </c>
      <c r="G395" s="39">
        <f t="shared" si="31"/>
        <v>55227.48</v>
      </c>
      <c r="H395" s="26">
        <f t="shared" si="32"/>
        <v>0</v>
      </c>
    </row>
    <row r="396" spans="1:8" x14ac:dyDescent="0.25">
      <c r="A396" s="51">
        <v>5.3</v>
      </c>
      <c r="B396" s="41" t="s">
        <v>72</v>
      </c>
      <c r="C396" s="46">
        <v>8</v>
      </c>
      <c r="D396" s="37" t="s">
        <v>42</v>
      </c>
      <c r="E396" s="34">
        <v>3400.25</v>
      </c>
      <c r="F396" s="38">
        <f t="shared" si="36"/>
        <v>27202</v>
      </c>
      <c r="G396" s="39">
        <f t="shared" si="31"/>
        <v>27202</v>
      </c>
      <c r="H396" s="26">
        <f t="shared" si="32"/>
        <v>0</v>
      </c>
    </row>
    <row r="397" spans="1:8" x14ac:dyDescent="0.25">
      <c r="A397" s="51">
        <v>5.31</v>
      </c>
      <c r="B397" s="41" t="s">
        <v>73</v>
      </c>
      <c r="C397" s="46">
        <v>16</v>
      </c>
      <c r="D397" s="37" t="s">
        <v>42</v>
      </c>
      <c r="E397" s="34">
        <v>2696.28</v>
      </c>
      <c r="F397" s="38">
        <f t="shared" si="36"/>
        <v>43140.480000000003</v>
      </c>
      <c r="G397" s="39">
        <f t="shared" si="31"/>
        <v>43140.480000000003</v>
      </c>
      <c r="H397" s="26">
        <f t="shared" si="32"/>
        <v>0</v>
      </c>
    </row>
    <row r="398" spans="1:8" x14ac:dyDescent="0.25">
      <c r="A398" s="51">
        <v>5.32</v>
      </c>
      <c r="B398" s="41" t="s">
        <v>74</v>
      </c>
      <c r="C398" s="46">
        <v>25</v>
      </c>
      <c r="D398" s="37" t="s">
        <v>42</v>
      </c>
      <c r="E398" s="34">
        <v>1713.53</v>
      </c>
      <c r="F398" s="38">
        <f t="shared" si="36"/>
        <v>42838.25</v>
      </c>
      <c r="G398" s="39">
        <f t="shared" si="31"/>
        <v>42838.25</v>
      </c>
      <c r="H398" s="26">
        <f t="shared" si="32"/>
        <v>0</v>
      </c>
    </row>
    <row r="399" spans="1:8" x14ac:dyDescent="0.25">
      <c r="A399" s="51">
        <v>5.33</v>
      </c>
      <c r="B399" s="41" t="s">
        <v>75</v>
      </c>
      <c r="C399" s="46">
        <v>2</v>
      </c>
      <c r="D399" s="37" t="s">
        <v>42</v>
      </c>
      <c r="E399" s="34">
        <v>1565.4</v>
      </c>
      <c r="F399" s="38">
        <f t="shared" si="36"/>
        <v>3130.8</v>
      </c>
      <c r="G399" s="39">
        <f t="shared" si="31"/>
        <v>3130.8</v>
      </c>
      <c r="H399" s="26">
        <f t="shared" si="32"/>
        <v>0</v>
      </c>
    </row>
    <row r="400" spans="1:8" ht="39.6" x14ac:dyDescent="0.25">
      <c r="A400" s="51">
        <v>5.34</v>
      </c>
      <c r="B400" s="41" t="s">
        <v>76</v>
      </c>
      <c r="C400" s="46">
        <v>12</v>
      </c>
      <c r="D400" s="37" t="s">
        <v>42</v>
      </c>
      <c r="E400" s="34">
        <v>29818.3</v>
      </c>
      <c r="F400" s="38">
        <f t="shared" si="36"/>
        <v>357819.6</v>
      </c>
      <c r="G400" s="39">
        <f t="shared" ref="G400:G463" si="37">ROUND(C400*E400,2)</f>
        <v>357819.6</v>
      </c>
      <c r="H400" s="26">
        <f t="shared" si="32"/>
        <v>0</v>
      </c>
    </row>
    <row r="401" spans="1:8" x14ac:dyDescent="0.25">
      <c r="A401" s="51"/>
      <c r="B401" s="41"/>
      <c r="C401" s="46"/>
      <c r="D401" s="37"/>
      <c r="E401" s="34"/>
      <c r="F401" s="38"/>
      <c r="G401" s="39">
        <f t="shared" si="37"/>
        <v>0</v>
      </c>
      <c r="H401" s="26">
        <f t="shared" ref="H401:H464" si="38">G401-F401</f>
        <v>0</v>
      </c>
    </row>
    <row r="402" spans="1:8" ht="26.4" x14ac:dyDescent="0.25">
      <c r="A402" s="35">
        <v>6</v>
      </c>
      <c r="B402" s="30" t="s">
        <v>77</v>
      </c>
      <c r="C402" s="36"/>
      <c r="D402" s="37"/>
      <c r="E402" s="34"/>
      <c r="F402" s="38"/>
      <c r="G402" s="39">
        <f t="shared" si="37"/>
        <v>0</v>
      </c>
      <c r="H402" s="26">
        <f t="shared" si="38"/>
        <v>0</v>
      </c>
    </row>
    <row r="403" spans="1:8" ht="39.6" x14ac:dyDescent="0.25">
      <c r="A403" s="59">
        <v>6.1</v>
      </c>
      <c r="B403" s="41" t="s">
        <v>269</v>
      </c>
      <c r="C403" s="92">
        <v>1</v>
      </c>
      <c r="D403" s="37" t="s">
        <v>42</v>
      </c>
      <c r="E403" s="34">
        <v>146542.81</v>
      </c>
      <c r="F403" s="38">
        <f t="shared" ref="F403:F408" si="39">ROUND(C403*E403,2)</f>
        <v>146542.81</v>
      </c>
      <c r="G403" s="39">
        <f t="shared" si="37"/>
        <v>146542.81</v>
      </c>
      <c r="H403" s="26">
        <f t="shared" si="38"/>
        <v>0</v>
      </c>
    </row>
    <row r="404" spans="1:8" ht="39.6" x14ac:dyDescent="0.25">
      <c r="A404" s="59">
        <v>6.2</v>
      </c>
      <c r="B404" s="41" t="s">
        <v>225</v>
      </c>
      <c r="C404" s="46">
        <v>4</v>
      </c>
      <c r="D404" s="37" t="s">
        <v>42</v>
      </c>
      <c r="E404" s="34">
        <v>41032.239999999998</v>
      </c>
      <c r="F404" s="38">
        <f t="shared" si="39"/>
        <v>164128.95999999999</v>
      </c>
      <c r="G404" s="39">
        <f t="shared" si="37"/>
        <v>164128.95999999999</v>
      </c>
      <c r="H404" s="26">
        <f t="shared" si="38"/>
        <v>0</v>
      </c>
    </row>
    <row r="405" spans="1:8" ht="39.6" x14ac:dyDescent="0.25">
      <c r="A405" s="59">
        <v>6.3</v>
      </c>
      <c r="B405" s="41" t="s">
        <v>270</v>
      </c>
      <c r="C405" s="46">
        <v>15</v>
      </c>
      <c r="D405" s="37" t="s">
        <v>42</v>
      </c>
      <c r="E405" s="34">
        <v>18755.64</v>
      </c>
      <c r="F405" s="38">
        <f t="shared" si="39"/>
        <v>281334.59999999998</v>
      </c>
      <c r="G405" s="39">
        <f t="shared" si="37"/>
        <v>281334.59999999998</v>
      </c>
      <c r="H405" s="26">
        <f t="shared" si="38"/>
        <v>0</v>
      </c>
    </row>
    <row r="406" spans="1:8" ht="39.6" x14ac:dyDescent="0.25">
      <c r="A406" s="59">
        <v>6.4</v>
      </c>
      <c r="B406" s="41" t="s">
        <v>271</v>
      </c>
      <c r="C406" s="46">
        <v>4</v>
      </c>
      <c r="D406" s="37" t="s">
        <v>42</v>
      </c>
      <c r="E406" s="34">
        <v>11160.4</v>
      </c>
      <c r="F406" s="38">
        <f t="shared" si="39"/>
        <v>44641.599999999999</v>
      </c>
      <c r="G406" s="39">
        <f t="shared" si="37"/>
        <v>44641.599999999999</v>
      </c>
      <c r="H406" s="26">
        <f t="shared" si="38"/>
        <v>0</v>
      </c>
    </row>
    <row r="407" spans="1:8" x14ac:dyDescent="0.25">
      <c r="A407" s="59">
        <v>6.5</v>
      </c>
      <c r="B407" s="41" t="s">
        <v>83</v>
      </c>
      <c r="C407" s="92">
        <v>23</v>
      </c>
      <c r="D407" s="37" t="s">
        <v>42</v>
      </c>
      <c r="E407" s="34">
        <v>7304.14</v>
      </c>
      <c r="F407" s="38">
        <f t="shared" si="39"/>
        <v>167995.22</v>
      </c>
      <c r="G407" s="39">
        <f t="shared" si="37"/>
        <v>167995.22</v>
      </c>
      <c r="H407" s="26">
        <f t="shared" si="38"/>
        <v>0</v>
      </c>
    </row>
    <row r="408" spans="1:8" x14ac:dyDescent="0.25">
      <c r="A408" s="59">
        <v>6.6</v>
      </c>
      <c r="B408" s="49" t="s">
        <v>84</v>
      </c>
      <c r="C408" s="92">
        <v>4</v>
      </c>
      <c r="D408" s="37" t="s">
        <v>42</v>
      </c>
      <c r="E408" s="34">
        <v>128553.19</v>
      </c>
      <c r="F408" s="38">
        <f t="shared" si="39"/>
        <v>514212.76</v>
      </c>
      <c r="G408" s="39">
        <f t="shared" si="37"/>
        <v>514212.76</v>
      </c>
      <c r="H408" s="26">
        <f t="shared" si="38"/>
        <v>0</v>
      </c>
    </row>
    <row r="409" spans="1:8" x14ac:dyDescent="0.25">
      <c r="A409" s="59"/>
      <c r="B409" s="49"/>
      <c r="C409" s="92"/>
      <c r="D409" s="37"/>
      <c r="E409" s="34"/>
      <c r="F409" s="38"/>
      <c r="G409" s="39">
        <f t="shared" si="37"/>
        <v>0</v>
      </c>
      <c r="H409" s="26">
        <f t="shared" si="38"/>
        <v>0</v>
      </c>
    </row>
    <row r="410" spans="1:8" x14ac:dyDescent="0.25">
      <c r="A410" s="35">
        <v>7</v>
      </c>
      <c r="B410" s="30" t="s">
        <v>85</v>
      </c>
      <c r="C410" s="36"/>
      <c r="D410" s="37"/>
      <c r="E410" s="34"/>
      <c r="F410" s="38"/>
      <c r="G410" s="39">
        <f t="shared" si="37"/>
        <v>0</v>
      </c>
      <c r="H410" s="26">
        <f t="shared" si="38"/>
        <v>0</v>
      </c>
    </row>
    <row r="411" spans="1:8" x14ac:dyDescent="0.25">
      <c r="A411" s="59">
        <v>7.1</v>
      </c>
      <c r="B411" s="41" t="s">
        <v>86</v>
      </c>
      <c r="C411" s="46">
        <v>22.35</v>
      </c>
      <c r="D411" s="37" t="s">
        <v>24</v>
      </c>
      <c r="E411" s="34">
        <v>13413.54</v>
      </c>
      <c r="F411" s="38">
        <f>ROUND(C411*E411,2)</f>
        <v>299792.62</v>
      </c>
      <c r="G411" s="39">
        <f t="shared" si="37"/>
        <v>299792.62</v>
      </c>
      <c r="H411" s="26">
        <f t="shared" si="38"/>
        <v>0</v>
      </c>
    </row>
    <row r="412" spans="1:8" x14ac:dyDescent="0.25">
      <c r="A412" s="40"/>
      <c r="B412" s="41"/>
      <c r="C412" s="46"/>
      <c r="D412" s="37"/>
      <c r="E412" s="34"/>
      <c r="F412" s="38"/>
      <c r="G412" s="39">
        <f t="shared" si="37"/>
        <v>0</v>
      </c>
      <c r="H412" s="26">
        <f t="shared" si="38"/>
        <v>0</v>
      </c>
    </row>
    <row r="413" spans="1:8" x14ac:dyDescent="0.25">
      <c r="A413" s="35">
        <v>8</v>
      </c>
      <c r="B413" s="30" t="s">
        <v>87</v>
      </c>
      <c r="C413" s="36"/>
      <c r="D413" s="37"/>
      <c r="E413" s="34"/>
      <c r="F413" s="38"/>
      <c r="G413" s="39">
        <f t="shared" si="37"/>
        <v>0</v>
      </c>
      <c r="H413" s="26">
        <f t="shared" si="38"/>
        <v>0</v>
      </c>
    </row>
    <row r="414" spans="1:8" x14ac:dyDescent="0.25">
      <c r="A414" s="42"/>
      <c r="B414" s="30"/>
      <c r="C414" s="36"/>
      <c r="D414" s="37"/>
      <c r="E414" s="34"/>
      <c r="F414" s="38"/>
      <c r="G414" s="39">
        <f t="shared" si="37"/>
        <v>0</v>
      </c>
      <c r="H414" s="26">
        <f t="shared" si="38"/>
        <v>0</v>
      </c>
    </row>
    <row r="415" spans="1:8" ht="26.4" x14ac:dyDescent="0.25">
      <c r="A415" s="43">
        <v>8.1</v>
      </c>
      <c r="B415" s="30" t="s">
        <v>230</v>
      </c>
      <c r="C415" s="36"/>
      <c r="D415" s="37"/>
      <c r="E415" s="34"/>
      <c r="F415" s="38"/>
      <c r="G415" s="39">
        <f t="shared" si="37"/>
        <v>0</v>
      </c>
      <c r="H415" s="26">
        <f t="shared" si="38"/>
        <v>0</v>
      </c>
    </row>
    <row r="416" spans="1:8" x14ac:dyDescent="0.25">
      <c r="A416" s="40" t="s">
        <v>89</v>
      </c>
      <c r="B416" s="41" t="s">
        <v>18</v>
      </c>
      <c r="C416" s="46">
        <v>12</v>
      </c>
      <c r="D416" s="37" t="s">
        <v>19</v>
      </c>
      <c r="E416" s="34">
        <v>291.64999999999998</v>
      </c>
      <c r="F416" s="38">
        <f t="shared" ref="F416:F424" si="40">ROUND(C416*E416,2)</f>
        <v>3499.8</v>
      </c>
      <c r="G416" s="39">
        <f t="shared" si="37"/>
        <v>3499.8</v>
      </c>
      <c r="H416" s="26">
        <f t="shared" si="38"/>
        <v>0</v>
      </c>
    </row>
    <row r="417" spans="1:8" ht="26.4" x14ac:dyDescent="0.25">
      <c r="A417" s="40" t="s">
        <v>90</v>
      </c>
      <c r="B417" s="41" t="s">
        <v>231</v>
      </c>
      <c r="C417" s="46">
        <v>12</v>
      </c>
      <c r="D417" s="37" t="s">
        <v>19</v>
      </c>
      <c r="E417" s="34">
        <v>3770.74</v>
      </c>
      <c r="F417" s="38">
        <f t="shared" si="40"/>
        <v>45248.88</v>
      </c>
      <c r="G417" s="39">
        <f t="shared" si="37"/>
        <v>45248.88</v>
      </c>
      <c r="H417" s="26">
        <f t="shared" si="38"/>
        <v>0</v>
      </c>
    </row>
    <row r="418" spans="1:8" ht="26.4" x14ac:dyDescent="0.25">
      <c r="A418" s="40" t="s">
        <v>92</v>
      </c>
      <c r="B418" s="41" t="s">
        <v>93</v>
      </c>
      <c r="C418" s="46">
        <v>8</v>
      </c>
      <c r="D418" s="37" t="s">
        <v>42</v>
      </c>
      <c r="E418" s="34">
        <v>2056.92</v>
      </c>
      <c r="F418" s="38">
        <f t="shared" si="40"/>
        <v>16455.36</v>
      </c>
      <c r="G418" s="39">
        <f t="shared" si="37"/>
        <v>16455.36</v>
      </c>
      <c r="H418" s="26">
        <f t="shared" si="38"/>
        <v>0</v>
      </c>
    </row>
    <row r="419" spans="1:8" x14ac:dyDescent="0.25">
      <c r="A419" s="40" t="s">
        <v>94</v>
      </c>
      <c r="B419" s="41" t="s">
        <v>95</v>
      </c>
      <c r="C419" s="46">
        <v>4</v>
      </c>
      <c r="D419" s="37" t="s">
        <v>42</v>
      </c>
      <c r="E419" s="34">
        <v>3127.06</v>
      </c>
      <c r="F419" s="38">
        <f t="shared" si="40"/>
        <v>12508.24</v>
      </c>
      <c r="G419" s="39">
        <f t="shared" si="37"/>
        <v>12508.24</v>
      </c>
      <c r="H419" s="26">
        <f t="shared" si="38"/>
        <v>0</v>
      </c>
    </row>
    <row r="420" spans="1:8" x14ac:dyDescent="0.25">
      <c r="A420" s="40" t="s">
        <v>96</v>
      </c>
      <c r="B420" s="41" t="s">
        <v>115</v>
      </c>
      <c r="C420" s="46">
        <v>4</v>
      </c>
      <c r="D420" s="37" t="s">
        <v>42</v>
      </c>
      <c r="E420" s="34">
        <v>17437.599999999999</v>
      </c>
      <c r="F420" s="38">
        <f t="shared" si="40"/>
        <v>69750.399999999994</v>
      </c>
      <c r="G420" s="39">
        <f t="shared" si="37"/>
        <v>69750.399999999994</v>
      </c>
      <c r="H420" s="26">
        <f t="shared" si="38"/>
        <v>0</v>
      </c>
    </row>
    <row r="421" spans="1:8" x14ac:dyDescent="0.25">
      <c r="A421" s="40" t="s">
        <v>98</v>
      </c>
      <c r="B421" s="41" t="s">
        <v>117</v>
      </c>
      <c r="C421" s="46">
        <v>7.92</v>
      </c>
      <c r="D421" s="37" t="s">
        <v>24</v>
      </c>
      <c r="E421" s="34">
        <v>130.81</v>
      </c>
      <c r="F421" s="38">
        <f t="shared" si="40"/>
        <v>1036.02</v>
      </c>
      <c r="G421" s="39">
        <f t="shared" si="37"/>
        <v>1036.02</v>
      </c>
      <c r="H421" s="26">
        <f t="shared" si="38"/>
        <v>0</v>
      </c>
    </row>
    <row r="422" spans="1:8" x14ac:dyDescent="0.25">
      <c r="A422" s="40" t="s">
        <v>100</v>
      </c>
      <c r="B422" s="60" t="s">
        <v>119</v>
      </c>
      <c r="C422" s="46">
        <v>7.42</v>
      </c>
      <c r="D422" s="37" t="s">
        <v>24</v>
      </c>
      <c r="E422" s="34">
        <v>172.55</v>
      </c>
      <c r="F422" s="38">
        <f t="shared" si="40"/>
        <v>1280.32</v>
      </c>
      <c r="G422" s="39">
        <f t="shared" si="37"/>
        <v>1280.32</v>
      </c>
      <c r="H422" s="26">
        <f t="shared" si="38"/>
        <v>0</v>
      </c>
    </row>
    <row r="423" spans="1:8" x14ac:dyDescent="0.25">
      <c r="A423" s="40" t="s">
        <v>102</v>
      </c>
      <c r="B423" s="60" t="s">
        <v>121</v>
      </c>
      <c r="C423" s="46">
        <v>0.6</v>
      </c>
      <c r="D423" s="61" t="s">
        <v>24</v>
      </c>
      <c r="E423" s="34">
        <v>146.16999999999999</v>
      </c>
      <c r="F423" s="38">
        <f t="shared" si="40"/>
        <v>87.7</v>
      </c>
      <c r="G423" s="39">
        <f t="shared" si="37"/>
        <v>87.7</v>
      </c>
      <c r="H423" s="26">
        <f t="shared" si="38"/>
        <v>0</v>
      </c>
    </row>
    <row r="424" spans="1:8" x14ac:dyDescent="0.25">
      <c r="A424" s="40" t="s">
        <v>104</v>
      </c>
      <c r="B424" s="41" t="s">
        <v>105</v>
      </c>
      <c r="C424" s="46">
        <v>2</v>
      </c>
      <c r="D424" s="37" t="s">
        <v>42</v>
      </c>
      <c r="E424" s="34">
        <v>44116.03</v>
      </c>
      <c r="F424" s="38">
        <f t="shared" si="40"/>
        <v>88232.06</v>
      </c>
      <c r="G424" s="39">
        <f t="shared" si="37"/>
        <v>88232.06</v>
      </c>
      <c r="H424" s="26">
        <f t="shared" si="38"/>
        <v>0</v>
      </c>
    </row>
    <row r="425" spans="1:8" x14ac:dyDescent="0.25">
      <c r="A425" s="40"/>
      <c r="B425" s="41"/>
      <c r="C425" s="46"/>
      <c r="D425" s="37"/>
      <c r="E425" s="34"/>
      <c r="F425" s="38"/>
      <c r="G425" s="39">
        <f t="shared" si="37"/>
        <v>0</v>
      </c>
      <c r="H425" s="26">
        <f t="shared" si="38"/>
        <v>0</v>
      </c>
    </row>
    <row r="426" spans="1:8" ht="26.4" x14ac:dyDescent="0.25">
      <c r="A426" s="43">
        <v>8.1999999999999993</v>
      </c>
      <c r="B426" s="30" t="s">
        <v>106</v>
      </c>
      <c r="C426" s="36"/>
      <c r="D426" s="37"/>
      <c r="E426" s="34"/>
      <c r="F426" s="38"/>
      <c r="G426" s="39">
        <f t="shared" si="37"/>
        <v>0</v>
      </c>
      <c r="H426" s="26">
        <f t="shared" si="38"/>
        <v>0</v>
      </c>
    </row>
    <row r="427" spans="1:8" x14ac:dyDescent="0.25">
      <c r="A427" s="40" t="s">
        <v>107</v>
      </c>
      <c r="B427" s="41" t="s">
        <v>18</v>
      </c>
      <c r="C427" s="46">
        <v>36</v>
      </c>
      <c r="D427" s="37" t="s">
        <v>19</v>
      </c>
      <c r="E427" s="34">
        <v>291.64999999999998</v>
      </c>
      <c r="F427" s="38">
        <f t="shared" ref="F427:F435" si="41">ROUND(C427*E427,2)</f>
        <v>10499.4</v>
      </c>
      <c r="G427" s="39">
        <f t="shared" si="37"/>
        <v>10499.4</v>
      </c>
      <c r="H427" s="26">
        <f t="shared" si="38"/>
        <v>0</v>
      </c>
    </row>
    <row r="428" spans="1:8" ht="26.4" x14ac:dyDescent="0.25">
      <c r="A428" s="52" t="s">
        <v>108</v>
      </c>
      <c r="B428" s="53" t="s">
        <v>272</v>
      </c>
      <c r="C428" s="54">
        <v>36</v>
      </c>
      <c r="D428" s="55" t="s">
        <v>19</v>
      </c>
      <c r="E428" s="56">
        <v>2740.12</v>
      </c>
      <c r="F428" s="57">
        <f t="shared" si="41"/>
        <v>98644.32</v>
      </c>
      <c r="G428" s="39">
        <f t="shared" si="37"/>
        <v>98644.32</v>
      </c>
      <c r="H428" s="26">
        <f t="shared" si="38"/>
        <v>0</v>
      </c>
    </row>
    <row r="429" spans="1:8" ht="26.4" x14ac:dyDescent="0.25">
      <c r="A429" s="40" t="s">
        <v>110</v>
      </c>
      <c r="B429" s="41" t="s">
        <v>273</v>
      </c>
      <c r="C429" s="46">
        <v>24</v>
      </c>
      <c r="D429" s="37" t="s">
        <v>42</v>
      </c>
      <c r="E429" s="34">
        <v>962.66</v>
      </c>
      <c r="F429" s="38">
        <f t="shared" si="41"/>
        <v>23103.84</v>
      </c>
      <c r="G429" s="39">
        <f t="shared" si="37"/>
        <v>23103.84</v>
      </c>
      <c r="H429" s="26">
        <f t="shared" si="38"/>
        <v>0</v>
      </c>
    </row>
    <row r="430" spans="1:8" x14ac:dyDescent="0.25">
      <c r="A430" s="40" t="s">
        <v>112</v>
      </c>
      <c r="B430" s="41" t="s">
        <v>113</v>
      </c>
      <c r="C430" s="46">
        <v>12</v>
      </c>
      <c r="D430" s="37" t="s">
        <v>42</v>
      </c>
      <c r="E430" s="34">
        <v>2508.4699999999998</v>
      </c>
      <c r="F430" s="38">
        <f t="shared" si="41"/>
        <v>30101.64</v>
      </c>
      <c r="G430" s="39">
        <f t="shared" si="37"/>
        <v>30101.64</v>
      </c>
      <c r="H430" s="26">
        <f t="shared" si="38"/>
        <v>0</v>
      </c>
    </row>
    <row r="431" spans="1:8" x14ac:dyDescent="0.25">
      <c r="A431" s="40" t="s">
        <v>114</v>
      </c>
      <c r="B431" s="41" t="s">
        <v>115</v>
      </c>
      <c r="C431" s="46">
        <v>1</v>
      </c>
      <c r="D431" s="37" t="s">
        <v>42</v>
      </c>
      <c r="E431" s="34">
        <v>16766.93</v>
      </c>
      <c r="F431" s="38">
        <f t="shared" si="41"/>
        <v>16766.93</v>
      </c>
      <c r="G431" s="39">
        <f t="shared" si="37"/>
        <v>16766.93</v>
      </c>
      <c r="H431" s="26">
        <f t="shared" si="38"/>
        <v>0</v>
      </c>
    </row>
    <row r="432" spans="1:8" x14ac:dyDescent="0.25">
      <c r="A432" s="40" t="s">
        <v>116</v>
      </c>
      <c r="B432" s="60" t="s">
        <v>117</v>
      </c>
      <c r="C432" s="46">
        <v>23.76</v>
      </c>
      <c r="D432" s="37" t="s">
        <v>24</v>
      </c>
      <c r="E432" s="34">
        <v>130.81</v>
      </c>
      <c r="F432" s="38">
        <f t="shared" si="41"/>
        <v>3108.05</v>
      </c>
      <c r="G432" s="39">
        <f t="shared" si="37"/>
        <v>3108.05</v>
      </c>
      <c r="H432" s="26">
        <f t="shared" si="38"/>
        <v>0</v>
      </c>
    </row>
    <row r="433" spans="1:8" x14ac:dyDescent="0.25">
      <c r="A433" s="40" t="s">
        <v>118</v>
      </c>
      <c r="B433" s="60" t="s">
        <v>119</v>
      </c>
      <c r="C433" s="46">
        <v>22.26</v>
      </c>
      <c r="D433" s="37" t="s">
        <v>24</v>
      </c>
      <c r="E433" s="34">
        <v>172.55</v>
      </c>
      <c r="F433" s="38">
        <f t="shared" si="41"/>
        <v>3840.96</v>
      </c>
      <c r="G433" s="39">
        <f t="shared" si="37"/>
        <v>3840.96</v>
      </c>
      <c r="H433" s="26">
        <f t="shared" si="38"/>
        <v>0</v>
      </c>
    </row>
    <row r="434" spans="1:8" x14ac:dyDescent="0.25">
      <c r="A434" s="40" t="s">
        <v>120</v>
      </c>
      <c r="B434" s="60" t="s">
        <v>121</v>
      </c>
      <c r="C434" s="46">
        <v>1.8</v>
      </c>
      <c r="D434" s="61" t="s">
        <v>24</v>
      </c>
      <c r="E434" s="34">
        <v>146.16999999999999</v>
      </c>
      <c r="F434" s="38">
        <f t="shared" si="41"/>
        <v>263.11</v>
      </c>
      <c r="G434" s="39">
        <f t="shared" si="37"/>
        <v>263.11</v>
      </c>
      <c r="H434" s="26">
        <f t="shared" si="38"/>
        <v>0</v>
      </c>
    </row>
    <row r="435" spans="1:8" x14ac:dyDescent="0.25">
      <c r="A435" s="40" t="s">
        <v>122</v>
      </c>
      <c r="B435" s="41" t="s">
        <v>105</v>
      </c>
      <c r="C435" s="46">
        <v>6</v>
      </c>
      <c r="D435" s="37" t="s">
        <v>42</v>
      </c>
      <c r="E435" s="34">
        <v>44116.03</v>
      </c>
      <c r="F435" s="38">
        <f t="shared" si="41"/>
        <v>264696.18</v>
      </c>
      <c r="G435" s="39">
        <f t="shared" si="37"/>
        <v>264696.18</v>
      </c>
      <c r="H435" s="26">
        <f t="shared" si="38"/>
        <v>0</v>
      </c>
    </row>
    <row r="436" spans="1:8" x14ac:dyDescent="0.25">
      <c r="A436" s="40"/>
      <c r="B436" s="41"/>
      <c r="C436" s="46"/>
      <c r="D436" s="37"/>
      <c r="E436" s="34"/>
      <c r="F436" s="38"/>
      <c r="G436" s="39">
        <f t="shared" si="37"/>
        <v>0</v>
      </c>
      <c r="H436" s="26">
        <f t="shared" si="38"/>
        <v>0</v>
      </c>
    </row>
    <row r="437" spans="1:8" ht="26.4" x14ac:dyDescent="0.25">
      <c r="A437" s="43">
        <v>8.3000000000000007</v>
      </c>
      <c r="B437" s="30" t="s">
        <v>274</v>
      </c>
      <c r="C437" s="36"/>
      <c r="D437" s="37"/>
      <c r="E437" s="48"/>
      <c r="F437" s="38"/>
      <c r="G437" s="39">
        <f t="shared" si="37"/>
        <v>0</v>
      </c>
      <c r="H437" s="26">
        <f t="shared" si="38"/>
        <v>0</v>
      </c>
    </row>
    <row r="438" spans="1:8" x14ac:dyDescent="0.25">
      <c r="A438" s="40" t="s">
        <v>124</v>
      </c>
      <c r="B438" s="41" t="s">
        <v>18</v>
      </c>
      <c r="C438" s="46">
        <v>16</v>
      </c>
      <c r="D438" s="37" t="s">
        <v>19</v>
      </c>
      <c r="E438" s="34">
        <v>291.64999999999998</v>
      </c>
      <c r="F438" s="38">
        <f t="shared" ref="F438:F446" si="42">ROUND(C438*E438,2)</f>
        <v>4666.3999999999996</v>
      </c>
      <c r="G438" s="39">
        <f t="shared" si="37"/>
        <v>4666.3999999999996</v>
      </c>
      <c r="H438" s="26">
        <f t="shared" si="38"/>
        <v>0</v>
      </c>
    </row>
    <row r="439" spans="1:8" ht="26.4" x14ac:dyDescent="0.25">
      <c r="A439" s="40" t="s">
        <v>125</v>
      </c>
      <c r="B439" s="41" t="s">
        <v>275</v>
      </c>
      <c r="C439" s="46">
        <v>16</v>
      </c>
      <c r="D439" s="37" t="s">
        <v>19</v>
      </c>
      <c r="E439" s="34">
        <v>2443.96</v>
      </c>
      <c r="F439" s="38">
        <f t="shared" si="42"/>
        <v>39103.360000000001</v>
      </c>
      <c r="G439" s="39">
        <f t="shared" si="37"/>
        <v>39103.360000000001</v>
      </c>
      <c r="H439" s="26">
        <f t="shared" si="38"/>
        <v>0</v>
      </c>
    </row>
    <row r="440" spans="1:8" ht="26.4" x14ac:dyDescent="0.25">
      <c r="A440" s="40" t="s">
        <v>127</v>
      </c>
      <c r="B440" s="41" t="s">
        <v>276</v>
      </c>
      <c r="C440" s="46">
        <v>8</v>
      </c>
      <c r="D440" s="37" t="s">
        <v>42</v>
      </c>
      <c r="E440" s="34">
        <v>1007.56</v>
      </c>
      <c r="F440" s="38">
        <f t="shared" si="42"/>
        <v>8060.48</v>
      </c>
      <c r="G440" s="39">
        <f t="shared" si="37"/>
        <v>8060.48</v>
      </c>
      <c r="H440" s="26">
        <f t="shared" si="38"/>
        <v>0</v>
      </c>
    </row>
    <row r="441" spans="1:8" x14ac:dyDescent="0.25">
      <c r="A441" s="40" t="s">
        <v>129</v>
      </c>
      <c r="B441" s="41" t="s">
        <v>130</v>
      </c>
      <c r="C441" s="46">
        <v>4</v>
      </c>
      <c r="D441" s="37" t="s">
        <v>42</v>
      </c>
      <c r="E441" s="34">
        <v>1559.86</v>
      </c>
      <c r="F441" s="38">
        <f t="shared" si="42"/>
        <v>6239.44</v>
      </c>
      <c r="G441" s="39">
        <f t="shared" si="37"/>
        <v>6239.44</v>
      </c>
      <c r="H441" s="26">
        <f t="shared" si="38"/>
        <v>0</v>
      </c>
    </row>
    <row r="442" spans="1:8" x14ac:dyDescent="0.25">
      <c r="A442" s="40" t="s">
        <v>131</v>
      </c>
      <c r="B442" s="41" t="s">
        <v>115</v>
      </c>
      <c r="C442" s="46">
        <v>4</v>
      </c>
      <c r="D442" s="37" t="s">
        <v>42</v>
      </c>
      <c r="E442" s="34">
        <v>16766.93</v>
      </c>
      <c r="F442" s="38">
        <f t="shared" si="42"/>
        <v>67067.72</v>
      </c>
      <c r="G442" s="39">
        <f t="shared" si="37"/>
        <v>67067.72</v>
      </c>
      <c r="H442" s="26">
        <f t="shared" si="38"/>
        <v>0</v>
      </c>
    </row>
    <row r="443" spans="1:8" x14ac:dyDescent="0.25">
      <c r="A443" s="40" t="s">
        <v>132</v>
      </c>
      <c r="B443" s="60" t="s">
        <v>117</v>
      </c>
      <c r="C443" s="46">
        <v>7.92</v>
      </c>
      <c r="D443" s="37" t="s">
        <v>24</v>
      </c>
      <c r="E443" s="34">
        <v>130.81</v>
      </c>
      <c r="F443" s="38">
        <f t="shared" si="42"/>
        <v>1036.02</v>
      </c>
      <c r="G443" s="39">
        <f t="shared" si="37"/>
        <v>1036.02</v>
      </c>
      <c r="H443" s="26">
        <f t="shared" si="38"/>
        <v>0</v>
      </c>
    </row>
    <row r="444" spans="1:8" x14ac:dyDescent="0.25">
      <c r="A444" s="40" t="s">
        <v>133</v>
      </c>
      <c r="B444" s="60" t="s">
        <v>119</v>
      </c>
      <c r="C444" s="46">
        <v>7.42</v>
      </c>
      <c r="D444" s="37" t="s">
        <v>24</v>
      </c>
      <c r="E444" s="34">
        <v>172.55</v>
      </c>
      <c r="F444" s="38">
        <f t="shared" si="42"/>
        <v>1280.32</v>
      </c>
      <c r="G444" s="39">
        <f t="shared" si="37"/>
        <v>1280.32</v>
      </c>
      <c r="H444" s="26">
        <f t="shared" si="38"/>
        <v>0</v>
      </c>
    </row>
    <row r="445" spans="1:8" x14ac:dyDescent="0.25">
      <c r="A445" s="40" t="s">
        <v>134</v>
      </c>
      <c r="B445" s="60" t="s">
        <v>121</v>
      </c>
      <c r="C445" s="46">
        <v>0.6</v>
      </c>
      <c r="D445" s="61" t="s">
        <v>24</v>
      </c>
      <c r="E445" s="34">
        <v>146.16999999999999</v>
      </c>
      <c r="F445" s="38">
        <f t="shared" si="42"/>
        <v>87.7</v>
      </c>
      <c r="G445" s="39">
        <f t="shared" si="37"/>
        <v>87.7</v>
      </c>
      <c r="H445" s="26">
        <f t="shared" si="38"/>
        <v>0</v>
      </c>
    </row>
    <row r="446" spans="1:8" x14ac:dyDescent="0.25">
      <c r="A446" s="40" t="s">
        <v>135</v>
      </c>
      <c r="B446" s="41" t="s">
        <v>105</v>
      </c>
      <c r="C446" s="46">
        <v>2</v>
      </c>
      <c r="D446" s="37" t="s">
        <v>42</v>
      </c>
      <c r="E446" s="34">
        <v>22058.02</v>
      </c>
      <c r="F446" s="38">
        <f t="shared" si="42"/>
        <v>44116.04</v>
      </c>
      <c r="G446" s="39">
        <f t="shared" si="37"/>
        <v>44116.04</v>
      </c>
      <c r="H446" s="26">
        <f t="shared" si="38"/>
        <v>0</v>
      </c>
    </row>
    <row r="447" spans="1:8" x14ac:dyDescent="0.25">
      <c r="A447" s="40"/>
      <c r="B447" s="41"/>
      <c r="C447" s="46"/>
      <c r="D447" s="37"/>
      <c r="E447" s="34"/>
      <c r="F447" s="38"/>
      <c r="G447" s="39">
        <f t="shared" si="37"/>
        <v>0</v>
      </c>
      <c r="H447" s="26">
        <f t="shared" si="38"/>
        <v>0</v>
      </c>
    </row>
    <row r="448" spans="1:8" ht="26.4" x14ac:dyDescent="0.25">
      <c r="A448" s="43">
        <v>8.4</v>
      </c>
      <c r="B448" s="30" t="s">
        <v>277</v>
      </c>
      <c r="C448" s="36"/>
      <c r="D448" s="37"/>
      <c r="E448" s="34"/>
      <c r="F448" s="38"/>
      <c r="G448" s="39">
        <f t="shared" si="37"/>
        <v>0</v>
      </c>
      <c r="H448" s="26">
        <f t="shared" si="38"/>
        <v>0</v>
      </c>
    </row>
    <row r="449" spans="1:8" x14ac:dyDescent="0.25">
      <c r="A449" s="40" t="s">
        <v>137</v>
      </c>
      <c r="B449" s="41" t="s">
        <v>18</v>
      </c>
      <c r="C449" s="46">
        <v>6</v>
      </c>
      <c r="D449" s="37" t="s">
        <v>19</v>
      </c>
      <c r="E449" s="34">
        <v>291.64999999999998</v>
      </c>
      <c r="F449" s="38">
        <f t="shared" ref="F449:F457" si="43">ROUND(C449*E449,2)</f>
        <v>1749.9</v>
      </c>
      <c r="G449" s="39">
        <f t="shared" si="37"/>
        <v>1749.9</v>
      </c>
      <c r="H449" s="26">
        <f t="shared" si="38"/>
        <v>0</v>
      </c>
    </row>
    <row r="450" spans="1:8" ht="26.4" x14ac:dyDescent="0.25">
      <c r="A450" s="40" t="s">
        <v>138</v>
      </c>
      <c r="B450" s="41" t="s">
        <v>275</v>
      </c>
      <c r="C450" s="46">
        <v>6</v>
      </c>
      <c r="D450" s="37" t="s">
        <v>19</v>
      </c>
      <c r="E450" s="34">
        <v>2443.96</v>
      </c>
      <c r="F450" s="38">
        <f t="shared" si="43"/>
        <v>14663.76</v>
      </c>
      <c r="G450" s="39">
        <f t="shared" si="37"/>
        <v>14663.76</v>
      </c>
      <c r="H450" s="26">
        <f t="shared" si="38"/>
        <v>0</v>
      </c>
    </row>
    <row r="451" spans="1:8" ht="26.4" x14ac:dyDescent="0.25">
      <c r="A451" s="40" t="s">
        <v>140</v>
      </c>
      <c r="B451" s="41" t="s">
        <v>276</v>
      </c>
      <c r="C451" s="46">
        <v>4</v>
      </c>
      <c r="D451" s="37" t="s">
        <v>42</v>
      </c>
      <c r="E451" s="34">
        <v>1007.56</v>
      </c>
      <c r="F451" s="38">
        <f t="shared" si="43"/>
        <v>4030.24</v>
      </c>
      <c r="G451" s="39">
        <f t="shared" si="37"/>
        <v>4030.24</v>
      </c>
      <c r="H451" s="26">
        <f t="shared" si="38"/>
        <v>0</v>
      </c>
    </row>
    <row r="452" spans="1:8" x14ac:dyDescent="0.25">
      <c r="A452" s="40" t="s">
        <v>142</v>
      </c>
      <c r="B452" s="41" t="s">
        <v>130</v>
      </c>
      <c r="C452" s="46">
        <v>2</v>
      </c>
      <c r="D452" s="37" t="s">
        <v>42</v>
      </c>
      <c r="E452" s="34">
        <v>1559.86</v>
      </c>
      <c r="F452" s="38">
        <f t="shared" si="43"/>
        <v>3119.72</v>
      </c>
      <c r="G452" s="39">
        <f t="shared" si="37"/>
        <v>3119.72</v>
      </c>
      <c r="H452" s="26">
        <f t="shared" si="38"/>
        <v>0</v>
      </c>
    </row>
    <row r="453" spans="1:8" x14ac:dyDescent="0.25">
      <c r="A453" s="40" t="s">
        <v>144</v>
      </c>
      <c r="B453" s="41" t="s">
        <v>97</v>
      </c>
      <c r="C453" s="46">
        <v>2</v>
      </c>
      <c r="D453" s="37" t="s">
        <v>42</v>
      </c>
      <c r="E453" s="34">
        <v>16096.25</v>
      </c>
      <c r="F453" s="38">
        <f t="shared" si="43"/>
        <v>32192.5</v>
      </c>
      <c r="G453" s="39">
        <f t="shared" si="37"/>
        <v>32192.5</v>
      </c>
      <c r="H453" s="26">
        <f t="shared" si="38"/>
        <v>0</v>
      </c>
    </row>
    <row r="454" spans="1:8" x14ac:dyDescent="0.25">
      <c r="A454" s="40" t="s">
        <v>145</v>
      </c>
      <c r="B454" s="60" t="s">
        <v>117</v>
      </c>
      <c r="C454" s="46">
        <v>3.96</v>
      </c>
      <c r="D454" s="37" t="s">
        <v>24</v>
      </c>
      <c r="E454" s="34">
        <v>130.81</v>
      </c>
      <c r="F454" s="38">
        <f t="shared" si="43"/>
        <v>518.01</v>
      </c>
      <c r="G454" s="39">
        <f t="shared" si="37"/>
        <v>518.01</v>
      </c>
      <c r="H454" s="26">
        <f t="shared" si="38"/>
        <v>0</v>
      </c>
    </row>
    <row r="455" spans="1:8" x14ac:dyDescent="0.25">
      <c r="A455" s="40" t="s">
        <v>146</v>
      </c>
      <c r="B455" s="60" t="s">
        <v>119</v>
      </c>
      <c r="C455" s="46">
        <v>3.71</v>
      </c>
      <c r="D455" s="37" t="s">
        <v>24</v>
      </c>
      <c r="E455" s="34">
        <v>172.55</v>
      </c>
      <c r="F455" s="38">
        <f t="shared" si="43"/>
        <v>640.16</v>
      </c>
      <c r="G455" s="39">
        <f t="shared" si="37"/>
        <v>640.16</v>
      </c>
      <c r="H455" s="26">
        <f t="shared" si="38"/>
        <v>0</v>
      </c>
    </row>
    <row r="456" spans="1:8" x14ac:dyDescent="0.25">
      <c r="A456" s="40" t="s">
        <v>147</v>
      </c>
      <c r="B456" s="60" t="s">
        <v>121</v>
      </c>
      <c r="C456" s="46">
        <v>0.3</v>
      </c>
      <c r="D456" s="37" t="s">
        <v>24</v>
      </c>
      <c r="E456" s="34">
        <v>146.16999999999999</v>
      </c>
      <c r="F456" s="38">
        <f t="shared" si="43"/>
        <v>43.85</v>
      </c>
      <c r="G456" s="39">
        <f t="shared" si="37"/>
        <v>43.85</v>
      </c>
      <c r="H456" s="26">
        <f t="shared" si="38"/>
        <v>0</v>
      </c>
    </row>
    <row r="457" spans="1:8" x14ac:dyDescent="0.25">
      <c r="A457" s="40" t="s">
        <v>148</v>
      </c>
      <c r="B457" s="41" t="s">
        <v>105</v>
      </c>
      <c r="C457" s="46">
        <v>1</v>
      </c>
      <c r="D457" s="61" t="s">
        <v>42</v>
      </c>
      <c r="E457" s="34">
        <v>22058.02</v>
      </c>
      <c r="F457" s="38">
        <f t="shared" si="43"/>
        <v>22058.02</v>
      </c>
      <c r="G457" s="39">
        <f t="shared" si="37"/>
        <v>22058.02</v>
      </c>
      <c r="H457" s="26">
        <f t="shared" si="38"/>
        <v>0</v>
      </c>
    </row>
    <row r="458" spans="1:8" x14ac:dyDescent="0.25">
      <c r="A458" s="40"/>
      <c r="B458" s="41"/>
      <c r="C458" s="46"/>
      <c r="D458" s="61"/>
      <c r="E458" s="34"/>
      <c r="F458" s="38"/>
      <c r="G458" s="39">
        <f t="shared" si="37"/>
        <v>0</v>
      </c>
      <c r="H458" s="26">
        <f t="shared" si="38"/>
        <v>0</v>
      </c>
    </row>
    <row r="459" spans="1:8" ht="26.4" x14ac:dyDescent="0.25">
      <c r="A459" s="43">
        <v>8.5</v>
      </c>
      <c r="B459" s="30" t="s">
        <v>278</v>
      </c>
      <c r="C459" s="46"/>
      <c r="D459" s="37"/>
      <c r="E459" s="34"/>
      <c r="F459" s="38"/>
      <c r="G459" s="39">
        <f t="shared" si="37"/>
        <v>0</v>
      </c>
      <c r="H459" s="26">
        <f t="shared" si="38"/>
        <v>0</v>
      </c>
    </row>
    <row r="460" spans="1:8" x14ac:dyDescent="0.25">
      <c r="A460" s="40" t="s">
        <v>150</v>
      </c>
      <c r="B460" s="41" t="s">
        <v>18</v>
      </c>
      <c r="C460" s="46">
        <v>4</v>
      </c>
      <c r="D460" s="37" t="s">
        <v>19</v>
      </c>
      <c r="E460" s="34">
        <v>291.64999999999998</v>
      </c>
      <c r="F460" s="38">
        <f t="shared" ref="F460:F468" si="44">ROUND(C460*E460,2)</f>
        <v>1166.5999999999999</v>
      </c>
      <c r="G460" s="39">
        <f t="shared" si="37"/>
        <v>1166.5999999999999</v>
      </c>
      <c r="H460" s="26">
        <f t="shared" si="38"/>
        <v>0</v>
      </c>
    </row>
    <row r="461" spans="1:8" ht="26.4" x14ac:dyDescent="0.25">
      <c r="A461" s="40" t="s">
        <v>151</v>
      </c>
      <c r="B461" s="60" t="s">
        <v>275</v>
      </c>
      <c r="C461" s="46">
        <v>4</v>
      </c>
      <c r="D461" s="37" t="s">
        <v>19</v>
      </c>
      <c r="E461" s="34">
        <v>2443.96</v>
      </c>
      <c r="F461" s="38">
        <f t="shared" si="44"/>
        <v>9775.84</v>
      </c>
      <c r="G461" s="39">
        <f t="shared" si="37"/>
        <v>9775.84</v>
      </c>
      <c r="H461" s="26">
        <f t="shared" si="38"/>
        <v>0</v>
      </c>
    </row>
    <row r="462" spans="1:8" ht="26.4" x14ac:dyDescent="0.25">
      <c r="A462" s="40" t="s">
        <v>152</v>
      </c>
      <c r="B462" s="41" t="s">
        <v>276</v>
      </c>
      <c r="C462" s="46">
        <v>4</v>
      </c>
      <c r="D462" s="37" t="s">
        <v>42</v>
      </c>
      <c r="E462" s="34">
        <v>1007.56</v>
      </c>
      <c r="F462" s="38">
        <f t="shared" si="44"/>
        <v>4030.24</v>
      </c>
      <c r="G462" s="39">
        <f t="shared" si="37"/>
        <v>4030.24</v>
      </c>
      <c r="H462" s="26">
        <f t="shared" si="38"/>
        <v>0</v>
      </c>
    </row>
    <row r="463" spans="1:8" x14ac:dyDescent="0.25">
      <c r="A463" s="40" t="s">
        <v>154</v>
      </c>
      <c r="B463" s="41" t="s">
        <v>130</v>
      </c>
      <c r="C463" s="46">
        <v>2</v>
      </c>
      <c r="D463" s="37" t="s">
        <v>42</v>
      </c>
      <c r="E463" s="34">
        <v>1559.86</v>
      </c>
      <c r="F463" s="38">
        <f t="shared" si="44"/>
        <v>3119.72</v>
      </c>
      <c r="G463" s="39">
        <f t="shared" si="37"/>
        <v>3119.72</v>
      </c>
      <c r="H463" s="26">
        <f t="shared" si="38"/>
        <v>0</v>
      </c>
    </row>
    <row r="464" spans="1:8" x14ac:dyDescent="0.25">
      <c r="A464" s="40" t="s">
        <v>155</v>
      </c>
      <c r="B464" s="41" t="s">
        <v>97</v>
      </c>
      <c r="C464" s="46">
        <v>2</v>
      </c>
      <c r="D464" s="37" t="s">
        <v>42</v>
      </c>
      <c r="E464" s="34">
        <v>16096.25</v>
      </c>
      <c r="F464" s="38">
        <f t="shared" si="44"/>
        <v>32192.5</v>
      </c>
      <c r="G464" s="39">
        <f t="shared" ref="G464:G527" si="45">ROUND(C464*E464,2)</f>
        <v>32192.5</v>
      </c>
      <c r="H464" s="26">
        <f t="shared" si="38"/>
        <v>0</v>
      </c>
    </row>
    <row r="465" spans="1:8" x14ac:dyDescent="0.25">
      <c r="A465" s="40" t="s">
        <v>156</v>
      </c>
      <c r="B465" s="60" t="s">
        <v>117</v>
      </c>
      <c r="C465" s="46">
        <v>3.96</v>
      </c>
      <c r="D465" s="37" t="s">
        <v>24</v>
      </c>
      <c r="E465" s="34">
        <v>130.81</v>
      </c>
      <c r="F465" s="38">
        <f t="shared" si="44"/>
        <v>518.01</v>
      </c>
      <c r="G465" s="39">
        <f t="shared" si="45"/>
        <v>518.01</v>
      </c>
      <c r="H465" s="26">
        <f t="shared" ref="H465:H528" si="46">G465-F465</f>
        <v>0</v>
      </c>
    </row>
    <row r="466" spans="1:8" x14ac:dyDescent="0.25">
      <c r="A466" s="40" t="s">
        <v>157</v>
      </c>
      <c r="B466" s="60" t="s">
        <v>119</v>
      </c>
      <c r="C466" s="46">
        <v>3.71</v>
      </c>
      <c r="D466" s="37" t="s">
        <v>24</v>
      </c>
      <c r="E466" s="34">
        <v>172.55</v>
      </c>
      <c r="F466" s="38">
        <f t="shared" si="44"/>
        <v>640.16</v>
      </c>
      <c r="G466" s="39">
        <f t="shared" si="45"/>
        <v>640.16</v>
      </c>
      <c r="H466" s="26">
        <f t="shared" si="46"/>
        <v>0</v>
      </c>
    </row>
    <row r="467" spans="1:8" x14ac:dyDescent="0.25">
      <c r="A467" s="40" t="s">
        <v>158</v>
      </c>
      <c r="B467" s="60" t="s">
        <v>121</v>
      </c>
      <c r="C467" s="46">
        <v>0.3</v>
      </c>
      <c r="D467" s="37" t="s">
        <v>24</v>
      </c>
      <c r="E467" s="34">
        <v>146.16999999999999</v>
      </c>
      <c r="F467" s="38">
        <f t="shared" si="44"/>
        <v>43.85</v>
      </c>
      <c r="G467" s="39">
        <f t="shared" si="45"/>
        <v>43.85</v>
      </c>
      <c r="H467" s="26">
        <f t="shared" si="46"/>
        <v>0</v>
      </c>
    </row>
    <row r="468" spans="1:8" x14ac:dyDescent="0.25">
      <c r="A468" s="40" t="s">
        <v>159</v>
      </c>
      <c r="B468" s="41" t="s">
        <v>105</v>
      </c>
      <c r="C468" s="46">
        <v>1</v>
      </c>
      <c r="D468" s="61" t="s">
        <v>42</v>
      </c>
      <c r="E468" s="34">
        <v>22058.02</v>
      </c>
      <c r="F468" s="38">
        <f t="shared" si="44"/>
        <v>22058.02</v>
      </c>
      <c r="G468" s="39">
        <f t="shared" si="45"/>
        <v>22058.02</v>
      </c>
      <c r="H468" s="26">
        <f t="shared" si="46"/>
        <v>0</v>
      </c>
    </row>
    <row r="469" spans="1:8" x14ac:dyDescent="0.25">
      <c r="A469" s="52"/>
      <c r="B469" s="53"/>
      <c r="C469" s="54"/>
      <c r="D469" s="63"/>
      <c r="E469" s="56"/>
      <c r="F469" s="57"/>
      <c r="G469" s="39">
        <f t="shared" si="45"/>
        <v>0</v>
      </c>
      <c r="H469" s="26">
        <f t="shared" si="46"/>
        <v>0</v>
      </c>
    </row>
    <row r="470" spans="1:8" ht="26.4" x14ac:dyDescent="0.25">
      <c r="A470" s="43">
        <v>8.6</v>
      </c>
      <c r="B470" s="30" t="s">
        <v>279</v>
      </c>
      <c r="C470" s="46"/>
      <c r="D470" s="37"/>
      <c r="E470" s="34"/>
      <c r="F470" s="38"/>
      <c r="G470" s="39">
        <f t="shared" si="45"/>
        <v>0</v>
      </c>
      <c r="H470" s="26">
        <f t="shared" si="46"/>
        <v>0</v>
      </c>
    </row>
    <row r="471" spans="1:8" x14ac:dyDescent="0.25">
      <c r="A471" s="40" t="s">
        <v>280</v>
      </c>
      <c r="B471" s="41" t="s">
        <v>18</v>
      </c>
      <c r="C471" s="46">
        <v>6</v>
      </c>
      <c r="D471" s="37" t="s">
        <v>19</v>
      </c>
      <c r="E471" s="34">
        <v>291.64999999999998</v>
      </c>
      <c r="F471" s="38">
        <f t="shared" ref="F471:F479" si="47">ROUND(C471*E471,2)</f>
        <v>1749.9</v>
      </c>
      <c r="G471" s="39">
        <f t="shared" si="45"/>
        <v>1749.9</v>
      </c>
      <c r="H471" s="26">
        <f t="shared" si="46"/>
        <v>0</v>
      </c>
    </row>
    <row r="472" spans="1:8" ht="26.4" x14ac:dyDescent="0.25">
      <c r="A472" s="40" t="s">
        <v>281</v>
      </c>
      <c r="B472" s="41" t="s">
        <v>282</v>
      </c>
      <c r="C472" s="46">
        <v>6</v>
      </c>
      <c r="D472" s="37" t="s">
        <v>19</v>
      </c>
      <c r="E472" s="34">
        <v>2443.96</v>
      </c>
      <c r="F472" s="38">
        <f t="shared" si="47"/>
        <v>14663.76</v>
      </c>
      <c r="G472" s="39">
        <f t="shared" si="45"/>
        <v>14663.76</v>
      </c>
      <c r="H472" s="26">
        <f t="shared" si="46"/>
        <v>0</v>
      </c>
    </row>
    <row r="473" spans="1:8" ht="26.4" x14ac:dyDescent="0.25">
      <c r="A473" s="40" t="s">
        <v>283</v>
      </c>
      <c r="B473" s="41" t="s">
        <v>284</v>
      </c>
      <c r="C473" s="46">
        <v>4</v>
      </c>
      <c r="D473" s="37" t="s">
        <v>42</v>
      </c>
      <c r="E473" s="34">
        <v>1007.56</v>
      </c>
      <c r="F473" s="38">
        <f t="shared" si="47"/>
        <v>4030.24</v>
      </c>
      <c r="G473" s="39">
        <f t="shared" si="45"/>
        <v>4030.24</v>
      </c>
      <c r="H473" s="26">
        <f t="shared" si="46"/>
        <v>0</v>
      </c>
    </row>
    <row r="474" spans="1:8" x14ac:dyDescent="0.25">
      <c r="A474" s="40" t="s">
        <v>285</v>
      </c>
      <c r="B474" s="41" t="s">
        <v>130</v>
      </c>
      <c r="C474" s="46">
        <v>2</v>
      </c>
      <c r="D474" s="37" t="s">
        <v>42</v>
      </c>
      <c r="E474" s="34">
        <v>1559.86</v>
      </c>
      <c r="F474" s="38">
        <f t="shared" si="47"/>
        <v>3119.72</v>
      </c>
      <c r="G474" s="39">
        <f t="shared" si="45"/>
        <v>3119.72</v>
      </c>
      <c r="H474" s="26">
        <f t="shared" si="46"/>
        <v>0</v>
      </c>
    </row>
    <row r="475" spans="1:8" x14ac:dyDescent="0.25">
      <c r="A475" s="40" t="s">
        <v>286</v>
      </c>
      <c r="B475" s="41" t="s">
        <v>97</v>
      </c>
      <c r="C475" s="46">
        <v>2</v>
      </c>
      <c r="D475" s="37" t="s">
        <v>42</v>
      </c>
      <c r="E475" s="34">
        <v>16096.25</v>
      </c>
      <c r="F475" s="38">
        <f t="shared" si="47"/>
        <v>32192.5</v>
      </c>
      <c r="G475" s="39">
        <f t="shared" si="45"/>
        <v>32192.5</v>
      </c>
      <c r="H475" s="26">
        <f t="shared" si="46"/>
        <v>0</v>
      </c>
    </row>
    <row r="476" spans="1:8" ht="26.4" x14ac:dyDescent="0.25">
      <c r="A476" s="40" t="s">
        <v>287</v>
      </c>
      <c r="B476" s="41" t="s">
        <v>99</v>
      </c>
      <c r="C476" s="46">
        <v>4</v>
      </c>
      <c r="D476" s="37" t="s">
        <v>42</v>
      </c>
      <c r="E476" s="34">
        <v>6185.8</v>
      </c>
      <c r="F476" s="38">
        <f t="shared" si="47"/>
        <v>24743.200000000001</v>
      </c>
      <c r="G476" s="39">
        <f t="shared" si="45"/>
        <v>24743.200000000001</v>
      </c>
      <c r="H476" s="26">
        <f t="shared" si="46"/>
        <v>0</v>
      </c>
    </row>
    <row r="477" spans="1:8" x14ac:dyDescent="0.25">
      <c r="A477" s="40" t="s">
        <v>288</v>
      </c>
      <c r="B477" s="41" t="s">
        <v>101</v>
      </c>
      <c r="C477" s="46">
        <v>4.8</v>
      </c>
      <c r="D477" s="37" t="s">
        <v>28</v>
      </c>
      <c r="E477" s="34">
        <v>262.02</v>
      </c>
      <c r="F477" s="38">
        <f t="shared" si="47"/>
        <v>1257.7</v>
      </c>
      <c r="G477" s="39">
        <f t="shared" si="45"/>
        <v>1257.7</v>
      </c>
      <c r="H477" s="26">
        <f t="shared" si="46"/>
        <v>0</v>
      </c>
    </row>
    <row r="478" spans="1:8" x14ac:dyDescent="0.25">
      <c r="A478" s="40" t="s">
        <v>289</v>
      </c>
      <c r="B478" s="41" t="s">
        <v>103</v>
      </c>
      <c r="C478" s="46">
        <v>4.8</v>
      </c>
      <c r="D478" s="37" t="s">
        <v>28</v>
      </c>
      <c r="E478" s="34">
        <v>366.88</v>
      </c>
      <c r="F478" s="38">
        <f t="shared" si="47"/>
        <v>1761.02</v>
      </c>
      <c r="G478" s="39">
        <f t="shared" si="45"/>
        <v>1761.02</v>
      </c>
      <c r="H478" s="26">
        <f t="shared" si="46"/>
        <v>0</v>
      </c>
    </row>
    <row r="479" spans="1:8" x14ac:dyDescent="0.25">
      <c r="A479" s="40" t="s">
        <v>290</v>
      </c>
      <c r="B479" s="41" t="s">
        <v>105</v>
      </c>
      <c r="C479" s="46">
        <v>1</v>
      </c>
      <c r="D479" s="37" t="s">
        <v>42</v>
      </c>
      <c r="E479" s="34">
        <v>31248.86</v>
      </c>
      <c r="F479" s="38">
        <f t="shared" si="47"/>
        <v>31248.86</v>
      </c>
      <c r="G479" s="39">
        <f t="shared" si="45"/>
        <v>31248.86</v>
      </c>
      <c r="H479" s="26">
        <f t="shared" si="46"/>
        <v>0</v>
      </c>
    </row>
    <row r="480" spans="1:8" x14ac:dyDescent="0.25">
      <c r="A480" s="40"/>
      <c r="B480" s="41"/>
      <c r="C480" s="46"/>
      <c r="D480" s="37"/>
      <c r="E480" s="34"/>
      <c r="F480" s="38"/>
      <c r="G480" s="39">
        <f t="shared" si="45"/>
        <v>0</v>
      </c>
      <c r="H480" s="26">
        <f t="shared" si="46"/>
        <v>0</v>
      </c>
    </row>
    <row r="481" spans="1:8" ht="26.4" x14ac:dyDescent="0.25">
      <c r="A481" s="43">
        <v>8.6999999999999993</v>
      </c>
      <c r="B481" s="30" t="s">
        <v>291</v>
      </c>
      <c r="C481" s="36"/>
      <c r="D481" s="37"/>
      <c r="E481" s="34"/>
      <c r="F481" s="38"/>
      <c r="G481" s="39">
        <f t="shared" si="45"/>
        <v>0</v>
      </c>
      <c r="H481" s="26">
        <f t="shared" si="46"/>
        <v>0</v>
      </c>
    </row>
    <row r="482" spans="1:8" x14ac:dyDescent="0.25">
      <c r="A482" s="40" t="s">
        <v>292</v>
      </c>
      <c r="B482" s="41" t="s">
        <v>18</v>
      </c>
      <c r="C482" s="46">
        <v>84</v>
      </c>
      <c r="D482" s="37" t="s">
        <v>19</v>
      </c>
      <c r="E482" s="34">
        <v>291.64999999999998</v>
      </c>
      <c r="F482" s="38">
        <f t="shared" ref="F482:F490" si="48">ROUND(C482*E482,2)</f>
        <v>24498.6</v>
      </c>
      <c r="G482" s="39">
        <f t="shared" si="45"/>
        <v>24498.6</v>
      </c>
      <c r="H482" s="26">
        <f t="shared" si="46"/>
        <v>0</v>
      </c>
    </row>
    <row r="483" spans="1:8" ht="26.4" x14ac:dyDescent="0.25">
      <c r="A483" s="40" t="s">
        <v>293</v>
      </c>
      <c r="B483" s="41" t="s">
        <v>294</v>
      </c>
      <c r="C483" s="46">
        <v>84</v>
      </c>
      <c r="D483" s="37" t="s">
        <v>19</v>
      </c>
      <c r="E483" s="34">
        <v>1448.42</v>
      </c>
      <c r="F483" s="38">
        <f t="shared" si="48"/>
        <v>121667.28</v>
      </c>
      <c r="G483" s="39">
        <f t="shared" si="45"/>
        <v>121667.28</v>
      </c>
      <c r="H483" s="26">
        <f t="shared" si="46"/>
        <v>0</v>
      </c>
    </row>
    <row r="484" spans="1:8" ht="26.4" x14ac:dyDescent="0.25">
      <c r="A484" s="40" t="s">
        <v>295</v>
      </c>
      <c r="B484" s="41" t="s">
        <v>296</v>
      </c>
      <c r="C484" s="46">
        <v>56</v>
      </c>
      <c r="D484" s="37" t="s">
        <v>42</v>
      </c>
      <c r="E484" s="34">
        <v>209.99</v>
      </c>
      <c r="F484" s="38">
        <f t="shared" si="48"/>
        <v>11759.44</v>
      </c>
      <c r="G484" s="39">
        <f t="shared" si="45"/>
        <v>11759.44</v>
      </c>
      <c r="H484" s="26">
        <f t="shared" si="46"/>
        <v>0</v>
      </c>
    </row>
    <row r="485" spans="1:8" x14ac:dyDescent="0.25">
      <c r="A485" s="40" t="s">
        <v>297</v>
      </c>
      <c r="B485" s="41" t="s">
        <v>143</v>
      </c>
      <c r="C485" s="46">
        <v>28</v>
      </c>
      <c r="D485" s="37" t="s">
        <v>42</v>
      </c>
      <c r="E485" s="34">
        <v>1411.73</v>
      </c>
      <c r="F485" s="38">
        <f t="shared" si="48"/>
        <v>39528.44</v>
      </c>
      <c r="G485" s="39">
        <f t="shared" si="45"/>
        <v>39528.44</v>
      </c>
      <c r="H485" s="26">
        <f t="shared" si="46"/>
        <v>0</v>
      </c>
    </row>
    <row r="486" spans="1:8" x14ac:dyDescent="0.25">
      <c r="A486" s="40" t="s">
        <v>298</v>
      </c>
      <c r="B486" s="41" t="s">
        <v>115</v>
      </c>
      <c r="C486" s="46">
        <v>28</v>
      </c>
      <c r="D486" s="37" t="s">
        <v>42</v>
      </c>
      <c r="E486" s="34">
        <v>10730.83</v>
      </c>
      <c r="F486" s="38">
        <f t="shared" si="48"/>
        <v>300463.24</v>
      </c>
      <c r="G486" s="39">
        <f t="shared" si="45"/>
        <v>300463.24</v>
      </c>
      <c r="H486" s="26">
        <f t="shared" si="46"/>
        <v>0</v>
      </c>
    </row>
    <row r="487" spans="1:8" x14ac:dyDescent="0.25">
      <c r="A487" s="40" t="s">
        <v>299</v>
      </c>
      <c r="B487" s="60" t="s">
        <v>117</v>
      </c>
      <c r="C487" s="46">
        <v>55.44</v>
      </c>
      <c r="D487" s="37" t="s">
        <v>24</v>
      </c>
      <c r="E487" s="34">
        <v>130.81</v>
      </c>
      <c r="F487" s="38">
        <f t="shared" si="48"/>
        <v>7252.11</v>
      </c>
      <c r="G487" s="39">
        <f t="shared" si="45"/>
        <v>7252.11</v>
      </c>
      <c r="H487" s="26">
        <f t="shared" si="46"/>
        <v>0</v>
      </c>
    </row>
    <row r="488" spans="1:8" x14ac:dyDescent="0.25">
      <c r="A488" s="40" t="s">
        <v>300</v>
      </c>
      <c r="B488" s="60" t="s">
        <v>119</v>
      </c>
      <c r="C488" s="46">
        <v>51.94</v>
      </c>
      <c r="D488" s="37" t="s">
        <v>24</v>
      </c>
      <c r="E488" s="34">
        <v>172.55</v>
      </c>
      <c r="F488" s="38">
        <f t="shared" si="48"/>
        <v>8962.25</v>
      </c>
      <c r="G488" s="39">
        <f t="shared" si="45"/>
        <v>8962.25</v>
      </c>
      <c r="H488" s="26">
        <f t="shared" si="46"/>
        <v>0</v>
      </c>
    </row>
    <row r="489" spans="1:8" x14ac:dyDescent="0.25">
      <c r="A489" s="40" t="s">
        <v>301</v>
      </c>
      <c r="B489" s="60" t="s">
        <v>121</v>
      </c>
      <c r="C489" s="46">
        <v>4.2</v>
      </c>
      <c r="D489" s="61" t="s">
        <v>24</v>
      </c>
      <c r="E489" s="34">
        <v>146.16999999999999</v>
      </c>
      <c r="F489" s="38">
        <f t="shared" si="48"/>
        <v>613.91</v>
      </c>
      <c r="G489" s="39">
        <f t="shared" si="45"/>
        <v>613.91</v>
      </c>
      <c r="H489" s="26">
        <f t="shared" si="46"/>
        <v>0</v>
      </c>
    </row>
    <row r="490" spans="1:8" x14ac:dyDescent="0.25">
      <c r="A490" s="40" t="s">
        <v>302</v>
      </c>
      <c r="B490" s="41" t="s">
        <v>105</v>
      </c>
      <c r="C490" s="46">
        <v>14</v>
      </c>
      <c r="D490" s="37" t="s">
        <v>42</v>
      </c>
      <c r="E490" s="34">
        <v>22058.02</v>
      </c>
      <c r="F490" s="38">
        <f t="shared" si="48"/>
        <v>308812.28000000003</v>
      </c>
      <c r="G490" s="39">
        <f t="shared" si="45"/>
        <v>308812.28000000003</v>
      </c>
      <c r="H490" s="26">
        <f t="shared" si="46"/>
        <v>0</v>
      </c>
    </row>
    <row r="491" spans="1:8" x14ac:dyDescent="0.25">
      <c r="A491" s="40"/>
      <c r="B491" s="41"/>
      <c r="C491" s="46"/>
      <c r="D491" s="37"/>
      <c r="E491" s="34"/>
      <c r="F491" s="38"/>
      <c r="G491" s="39">
        <f t="shared" si="45"/>
        <v>0</v>
      </c>
      <c r="H491" s="26">
        <f t="shared" si="46"/>
        <v>0</v>
      </c>
    </row>
    <row r="492" spans="1:8" ht="26.4" x14ac:dyDescent="0.25">
      <c r="A492" s="43">
        <v>8.8000000000000007</v>
      </c>
      <c r="B492" s="30" t="s">
        <v>303</v>
      </c>
      <c r="C492" s="36"/>
      <c r="D492" s="37"/>
      <c r="E492" s="34"/>
      <c r="F492" s="38"/>
      <c r="G492" s="39">
        <f t="shared" si="45"/>
        <v>0</v>
      </c>
      <c r="H492" s="26">
        <f t="shared" si="46"/>
        <v>0</v>
      </c>
    </row>
    <row r="493" spans="1:8" x14ac:dyDescent="0.25">
      <c r="A493" s="40" t="s">
        <v>304</v>
      </c>
      <c r="B493" s="41" t="s">
        <v>18</v>
      </c>
      <c r="C493" s="46">
        <v>84</v>
      </c>
      <c r="D493" s="37" t="s">
        <v>19</v>
      </c>
      <c r="E493" s="34">
        <v>291.64999999999998</v>
      </c>
      <c r="F493" s="38">
        <f t="shared" ref="F493:F501" si="49">ROUND(C493*E493,2)</f>
        <v>24498.6</v>
      </c>
      <c r="G493" s="39">
        <f t="shared" si="45"/>
        <v>24498.6</v>
      </c>
      <c r="H493" s="26">
        <f t="shared" si="46"/>
        <v>0</v>
      </c>
    </row>
    <row r="494" spans="1:8" ht="26.4" x14ac:dyDescent="0.25">
      <c r="A494" s="40" t="s">
        <v>305</v>
      </c>
      <c r="B494" s="41" t="s">
        <v>294</v>
      </c>
      <c r="C494" s="46">
        <v>20</v>
      </c>
      <c r="D494" s="37" t="s">
        <v>19</v>
      </c>
      <c r="E494" s="34">
        <v>1448.42</v>
      </c>
      <c r="F494" s="38">
        <f t="shared" si="49"/>
        <v>28968.400000000001</v>
      </c>
      <c r="G494" s="39">
        <f t="shared" si="45"/>
        <v>28968.400000000001</v>
      </c>
      <c r="H494" s="26">
        <f t="shared" si="46"/>
        <v>0</v>
      </c>
    </row>
    <row r="495" spans="1:8" ht="26.4" x14ac:dyDescent="0.25">
      <c r="A495" s="40" t="s">
        <v>306</v>
      </c>
      <c r="B495" s="41" t="s">
        <v>296</v>
      </c>
      <c r="C495" s="46">
        <v>4</v>
      </c>
      <c r="D495" s="37" t="s">
        <v>42</v>
      </c>
      <c r="E495" s="34">
        <v>209.99</v>
      </c>
      <c r="F495" s="38">
        <f t="shared" si="49"/>
        <v>839.96</v>
      </c>
      <c r="G495" s="39">
        <f t="shared" si="45"/>
        <v>839.96</v>
      </c>
      <c r="H495" s="26">
        <f t="shared" si="46"/>
        <v>0</v>
      </c>
    </row>
    <row r="496" spans="1:8" x14ac:dyDescent="0.25">
      <c r="A496" s="40" t="s">
        <v>307</v>
      </c>
      <c r="B496" s="41" t="s">
        <v>143</v>
      </c>
      <c r="C496" s="46">
        <v>2</v>
      </c>
      <c r="D496" s="37" t="s">
        <v>42</v>
      </c>
      <c r="E496" s="34">
        <v>1411.73</v>
      </c>
      <c r="F496" s="38">
        <f t="shared" si="49"/>
        <v>2823.46</v>
      </c>
      <c r="G496" s="39">
        <f t="shared" si="45"/>
        <v>2823.46</v>
      </c>
      <c r="H496" s="26">
        <f t="shared" si="46"/>
        <v>0</v>
      </c>
    </row>
    <row r="497" spans="1:8" x14ac:dyDescent="0.25">
      <c r="A497" s="40" t="s">
        <v>308</v>
      </c>
      <c r="B497" s="41" t="s">
        <v>97</v>
      </c>
      <c r="C497" s="46">
        <v>2</v>
      </c>
      <c r="D497" s="37" t="s">
        <v>42</v>
      </c>
      <c r="E497" s="34">
        <v>10730.83</v>
      </c>
      <c r="F497" s="38">
        <f t="shared" si="49"/>
        <v>21461.66</v>
      </c>
      <c r="G497" s="39">
        <f t="shared" si="45"/>
        <v>21461.66</v>
      </c>
      <c r="H497" s="26">
        <f t="shared" si="46"/>
        <v>0</v>
      </c>
    </row>
    <row r="498" spans="1:8" ht="26.4" x14ac:dyDescent="0.25">
      <c r="A498" s="40" t="s">
        <v>309</v>
      </c>
      <c r="B498" s="41" t="s">
        <v>99</v>
      </c>
      <c r="C498" s="46">
        <v>4</v>
      </c>
      <c r="D498" s="37" t="s">
        <v>42</v>
      </c>
      <c r="E498" s="34">
        <v>6185.8</v>
      </c>
      <c r="F498" s="38">
        <f t="shared" si="49"/>
        <v>24743.200000000001</v>
      </c>
      <c r="G498" s="39">
        <f t="shared" si="45"/>
        <v>24743.200000000001</v>
      </c>
      <c r="H498" s="26">
        <f t="shared" si="46"/>
        <v>0</v>
      </c>
    </row>
    <row r="499" spans="1:8" x14ac:dyDescent="0.25">
      <c r="A499" s="40" t="s">
        <v>310</v>
      </c>
      <c r="B499" s="41" t="s">
        <v>101</v>
      </c>
      <c r="C499" s="46">
        <v>4.8</v>
      </c>
      <c r="D499" s="37" t="s">
        <v>28</v>
      </c>
      <c r="E499" s="34">
        <v>262.02</v>
      </c>
      <c r="F499" s="38">
        <f t="shared" si="49"/>
        <v>1257.7</v>
      </c>
      <c r="G499" s="39">
        <f t="shared" si="45"/>
        <v>1257.7</v>
      </c>
      <c r="H499" s="26">
        <f t="shared" si="46"/>
        <v>0</v>
      </c>
    </row>
    <row r="500" spans="1:8" x14ac:dyDescent="0.25">
      <c r="A500" s="40" t="s">
        <v>311</v>
      </c>
      <c r="B500" s="41" t="s">
        <v>103</v>
      </c>
      <c r="C500" s="46">
        <v>4.8</v>
      </c>
      <c r="D500" s="37" t="s">
        <v>28</v>
      </c>
      <c r="E500" s="34">
        <v>366.88</v>
      </c>
      <c r="F500" s="38">
        <f t="shared" si="49"/>
        <v>1761.02</v>
      </c>
      <c r="G500" s="39">
        <f t="shared" si="45"/>
        <v>1761.02</v>
      </c>
      <c r="H500" s="26">
        <f t="shared" si="46"/>
        <v>0</v>
      </c>
    </row>
    <row r="501" spans="1:8" x14ac:dyDescent="0.25">
      <c r="A501" s="40" t="s">
        <v>312</v>
      </c>
      <c r="B501" s="41" t="s">
        <v>105</v>
      </c>
      <c r="C501" s="46">
        <v>1</v>
      </c>
      <c r="D501" s="37" t="s">
        <v>42</v>
      </c>
      <c r="E501" s="34">
        <v>60659.54</v>
      </c>
      <c r="F501" s="38">
        <f t="shared" si="49"/>
        <v>60659.54</v>
      </c>
      <c r="G501" s="39">
        <f t="shared" si="45"/>
        <v>60659.54</v>
      </c>
      <c r="H501" s="26">
        <f t="shared" si="46"/>
        <v>0</v>
      </c>
    </row>
    <row r="502" spans="1:8" x14ac:dyDescent="0.25">
      <c r="A502" s="40"/>
      <c r="B502" s="41"/>
      <c r="C502" s="46"/>
      <c r="D502" s="37"/>
      <c r="E502" s="34"/>
      <c r="F502" s="38"/>
      <c r="G502" s="39">
        <f t="shared" si="45"/>
        <v>0</v>
      </c>
      <c r="H502" s="26">
        <f t="shared" si="46"/>
        <v>0</v>
      </c>
    </row>
    <row r="503" spans="1:8" x14ac:dyDescent="0.25">
      <c r="A503" s="35">
        <v>9</v>
      </c>
      <c r="B503" s="30" t="s">
        <v>313</v>
      </c>
      <c r="C503" s="36"/>
      <c r="D503" s="37"/>
      <c r="E503" s="34"/>
      <c r="F503" s="38"/>
      <c r="G503" s="39">
        <f t="shared" si="45"/>
        <v>0</v>
      </c>
      <c r="H503" s="26">
        <f t="shared" si="46"/>
        <v>0</v>
      </c>
    </row>
    <row r="504" spans="1:8" ht="39.6" x14ac:dyDescent="0.25">
      <c r="A504" s="59">
        <v>9.1</v>
      </c>
      <c r="B504" s="41" t="s">
        <v>314</v>
      </c>
      <c r="C504" s="46">
        <v>1</v>
      </c>
      <c r="D504" s="37" t="s">
        <v>42</v>
      </c>
      <c r="E504" s="34">
        <v>159397.26</v>
      </c>
      <c r="F504" s="38">
        <f>ROUND(C504*E504,2)</f>
        <v>159397.26</v>
      </c>
      <c r="G504" s="39">
        <f t="shared" si="45"/>
        <v>159397.26</v>
      </c>
      <c r="H504" s="26">
        <f t="shared" si="46"/>
        <v>0</v>
      </c>
    </row>
    <row r="505" spans="1:8" x14ac:dyDescent="0.25">
      <c r="A505" s="40"/>
      <c r="B505" s="41"/>
      <c r="C505" s="46"/>
      <c r="D505" s="37"/>
      <c r="E505" s="34"/>
      <c r="F505" s="38"/>
      <c r="G505" s="39">
        <f t="shared" si="45"/>
        <v>0</v>
      </c>
      <c r="H505" s="26">
        <f t="shared" si="46"/>
        <v>0</v>
      </c>
    </row>
    <row r="506" spans="1:8" ht="26.4" x14ac:dyDescent="0.25">
      <c r="A506" s="35">
        <v>10</v>
      </c>
      <c r="B506" s="30" t="s">
        <v>315</v>
      </c>
      <c r="C506" s="36"/>
      <c r="D506" s="37"/>
      <c r="E506" s="34"/>
      <c r="F506" s="38"/>
      <c r="G506" s="39">
        <f t="shared" si="45"/>
        <v>0</v>
      </c>
      <c r="H506" s="26">
        <f t="shared" si="46"/>
        <v>0</v>
      </c>
    </row>
    <row r="507" spans="1:8" x14ac:dyDescent="0.25">
      <c r="A507" s="59">
        <v>10.1</v>
      </c>
      <c r="B507" s="41" t="s">
        <v>161</v>
      </c>
      <c r="C507" s="46">
        <v>1712</v>
      </c>
      <c r="D507" s="65" t="s">
        <v>42</v>
      </c>
      <c r="E507" s="34">
        <v>215.75</v>
      </c>
      <c r="F507" s="38">
        <f t="shared" ref="F507:F519" si="50">ROUND(C507*E507,2)</f>
        <v>369364</v>
      </c>
      <c r="G507" s="39">
        <f t="shared" si="45"/>
        <v>369364</v>
      </c>
      <c r="H507" s="26">
        <f t="shared" si="46"/>
        <v>0</v>
      </c>
    </row>
    <row r="508" spans="1:8" ht="26.4" x14ac:dyDescent="0.25">
      <c r="A508" s="58">
        <v>10.199999999999999</v>
      </c>
      <c r="B508" s="53" t="s">
        <v>162</v>
      </c>
      <c r="C508" s="54">
        <v>10272</v>
      </c>
      <c r="D508" s="55" t="s">
        <v>163</v>
      </c>
      <c r="E508" s="56">
        <v>26.69</v>
      </c>
      <c r="F508" s="57">
        <f t="shared" si="50"/>
        <v>274159.68</v>
      </c>
      <c r="G508" s="39">
        <f t="shared" si="45"/>
        <v>274159.68</v>
      </c>
      <c r="H508" s="26">
        <f t="shared" si="46"/>
        <v>0</v>
      </c>
    </row>
    <row r="509" spans="1:8" x14ac:dyDescent="0.25">
      <c r="A509" s="59">
        <v>10.3</v>
      </c>
      <c r="B509" s="41" t="s">
        <v>164</v>
      </c>
      <c r="C509" s="46">
        <v>1712</v>
      </c>
      <c r="D509" s="37" t="s">
        <v>42</v>
      </c>
      <c r="E509" s="34">
        <v>84.42</v>
      </c>
      <c r="F509" s="38">
        <f t="shared" si="50"/>
        <v>144527.04000000001</v>
      </c>
      <c r="G509" s="39">
        <f t="shared" si="45"/>
        <v>144527.04000000001</v>
      </c>
      <c r="H509" s="26">
        <f t="shared" si="46"/>
        <v>0</v>
      </c>
    </row>
    <row r="510" spans="1:8" x14ac:dyDescent="0.25">
      <c r="A510" s="59">
        <v>10.4</v>
      </c>
      <c r="B510" s="41" t="s">
        <v>165</v>
      </c>
      <c r="C510" s="66">
        <v>3424</v>
      </c>
      <c r="D510" s="37" t="s">
        <v>42</v>
      </c>
      <c r="E510" s="34">
        <v>109.56</v>
      </c>
      <c r="F510" s="38">
        <f t="shared" si="50"/>
        <v>375133.44</v>
      </c>
      <c r="G510" s="39">
        <f t="shared" si="45"/>
        <v>375133.44</v>
      </c>
      <c r="H510" s="26">
        <f t="shared" si="46"/>
        <v>0</v>
      </c>
    </row>
    <row r="511" spans="1:8" x14ac:dyDescent="0.25">
      <c r="A511" s="59">
        <v>10.5</v>
      </c>
      <c r="B511" s="60" t="s">
        <v>166</v>
      </c>
      <c r="C511" s="46">
        <v>1712</v>
      </c>
      <c r="D511" s="37" t="s">
        <v>42</v>
      </c>
      <c r="E511" s="34">
        <v>240.13</v>
      </c>
      <c r="F511" s="38">
        <f t="shared" si="50"/>
        <v>411102.56</v>
      </c>
      <c r="G511" s="39">
        <f t="shared" si="45"/>
        <v>411102.56</v>
      </c>
      <c r="H511" s="26">
        <f t="shared" si="46"/>
        <v>0</v>
      </c>
    </row>
    <row r="512" spans="1:8" x14ac:dyDescent="0.25">
      <c r="A512" s="59">
        <v>10.6</v>
      </c>
      <c r="B512" s="60" t="s">
        <v>167</v>
      </c>
      <c r="C512" s="46">
        <v>1712</v>
      </c>
      <c r="D512" s="37" t="s">
        <v>42</v>
      </c>
      <c r="E512" s="34">
        <v>403.02</v>
      </c>
      <c r="F512" s="38">
        <f t="shared" si="50"/>
        <v>689970.24</v>
      </c>
      <c r="G512" s="39">
        <f t="shared" si="45"/>
        <v>689970.24</v>
      </c>
      <c r="H512" s="26">
        <f t="shared" si="46"/>
        <v>0</v>
      </c>
    </row>
    <row r="513" spans="1:8" x14ac:dyDescent="0.25">
      <c r="A513" s="59">
        <v>10.7</v>
      </c>
      <c r="B513" s="60" t="s">
        <v>168</v>
      </c>
      <c r="C513" s="46">
        <v>1712</v>
      </c>
      <c r="D513" s="37" t="s">
        <v>42</v>
      </c>
      <c r="E513" s="34">
        <v>1343.42</v>
      </c>
      <c r="F513" s="38">
        <f t="shared" si="50"/>
        <v>2299935.04</v>
      </c>
      <c r="G513" s="39">
        <f t="shared" si="45"/>
        <v>2299935.04</v>
      </c>
      <c r="H513" s="26">
        <f t="shared" si="46"/>
        <v>0</v>
      </c>
    </row>
    <row r="514" spans="1:8" x14ac:dyDescent="0.25">
      <c r="A514" s="59">
        <v>10.8</v>
      </c>
      <c r="B514" s="60" t="s">
        <v>169</v>
      </c>
      <c r="C514" s="46">
        <v>1712</v>
      </c>
      <c r="D514" s="37" t="s">
        <v>163</v>
      </c>
      <c r="E514" s="34">
        <v>36.22</v>
      </c>
      <c r="F514" s="38">
        <f t="shared" si="50"/>
        <v>62008.639999999999</v>
      </c>
      <c r="G514" s="39">
        <f t="shared" si="45"/>
        <v>62008.639999999999</v>
      </c>
      <c r="H514" s="26">
        <f t="shared" si="46"/>
        <v>0</v>
      </c>
    </row>
    <row r="515" spans="1:8" x14ac:dyDescent="0.25">
      <c r="A515" s="59">
        <v>10.9</v>
      </c>
      <c r="B515" s="60" t="s">
        <v>170</v>
      </c>
      <c r="C515" s="46">
        <v>1712</v>
      </c>
      <c r="D515" s="37" t="s">
        <v>42</v>
      </c>
      <c r="E515" s="34">
        <v>342.69</v>
      </c>
      <c r="F515" s="38">
        <f t="shared" si="50"/>
        <v>586685.28</v>
      </c>
      <c r="G515" s="39">
        <f t="shared" si="45"/>
        <v>586685.28</v>
      </c>
      <c r="H515" s="26">
        <f t="shared" si="46"/>
        <v>0</v>
      </c>
    </row>
    <row r="516" spans="1:8" x14ac:dyDescent="0.25">
      <c r="A516" s="51">
        <v>10.1</v>
      </c>
      <c r="B516" s="60" t="s">
        <v>171</v>
      </c>
      <c r="C516" s="46">
        <v>1712</v>
      </c>
      <c r="D516" s="37" t="s">
        <v>42</v>
      </c>
      <c r="E516" s="34">
        <v>25.3</v>
      </c>
      <c r="F516" s="38">
        <f t="shared" si="50"/>
        <v>43313.599999999999</v>
      </c>
      <c r="G516" s="39">
        <f t="shared" si="45"/>
        <v>43313.599999999999</v>
      </c>
      <c r="H516" s="26">
        <f t="shared" si="46"/>
        <v>0</v>
      </c>
    </row>
    <row r="517" spans="1:8" x14ac:dyDescent="0.25">
      <c r="A517" s="40">
        <v>10.11</v>
      </c>
      <c r="B517" s="60" t="s">
        <v>172</v>
      </c>
      <c r="C517" s="46">
        <v>1712</v>
      </c>
      <c r="D517" s="37" t="s">
        <v>42</v>
      </c>
      <c r="E517" s="34">
        <v>27.83</v>
      </c>
      <c r="F517" s="38">
        <f t="shared" si="50"/>
        <v>47644.959999999999</v>
      </c>
      <c r="G517" s="39">
        <f t="shared" si="45"/>
        <v>47644.959999999999</v>
      </c>
      <c r="H517" s="26">
        <f t="shared" si="46"/>
        <v>0</v>
      </c>
    </row>
    <row r="518" spans="1:8" x14ac:dyDescent="0.25">
      <c r="A518" s="40">
        <v>10.119999999999999</v>
      </c>
      <c r="B518" s="60" t="s">
        <v>173</v>
      </c>
      <c r="C518" s="46">
        <v>2568</v>
      </c>
      <c r="D518" s="37" t="s">
        <v>24</v>
      </c>
      <c r="E518" s="34">
        <v>816.13</v>
      </c>
      <c r="F518" s="38">
        <f t="shared" si="50"/>
        <v>2095821.84</v>
      </c>
      <c r="G518" s="39">
        <f t="shared" si="45"/>
        <v>2095821.84</v>
      </c>
      <c r="H518" s="26">
        <f t="shared" si="46"/>
        <v>0</v>
      </c>
    </row>
    <row r="519" spans="1:8" x14ac:dyDescent="0.25">
      <c r="A519" s="51">
        <v>10.130000000000001</v>
      </c>
      <c r="B519" s="60" t="s">
        <v>174</v>
      </c>
      <c r="C519" s="46">
        <v>1712</v>
      </c>
      <c r="D519" s="37" t="s">
        <v>42</v>
      </c>
      <c r="E519" s="34">
        <v>772.33</v>
      </c>
      <c r="F519" s="38">
        <f t="shared" si="50"/>
        <v>1322228.96</v>
      </c>
      <c r="G519" s="39">
        <f t="shared" si="45"/>
        <v>1322228.96</v>
      </c>
      <c r="H519" s="26">
        <f t="shared" si="46"/>
        <v>0</v>
      </c>
    </row>
    <row r="520" spans="1:8" x14ac:dyDescent="0.25">
      <c r="A520" s="40"/>
      <c r="B520" s="60"/>
      <c r="C520" s="46"/>
      <c r="D520" s="37"/>
      <c r="E520" s="34"/>
      <c r="F520" s="38"/>
      <c r="G520" s="39">
        <f t="shared" si="45"/>
        <v>0</v>
      </c>
      <c r="H520" s="26">
        <f t="shared" si="46"/>
        <v>0</v>
      </c>
    </row>
    <row r="521" spans="1:8" x14ac:dyDescent="0.25">
      <c r="A521" s="35">
        <v>11</v>
      </c>
      <c r="B521" s="30" t="s">
        <v>175</v>
      </c>
      <c r="C521" s="36"/>
      <c r="D521" s="37"/>
      <c r="E521" s="34"/>
      <c r="F521" s="38"/>
      <c r="G521" s="39">
        <f t="shared" si="45"/>
        <v>0</v>
      </c>
      <c r="H521" s="26">
        <f t="shared" si="46"/>
        <v>0</v>
      </c>
    </row>
    <row r="522" spans="1:8" x14ac:dyDescent="0.25">
      <c r="A522" s="59">
        <v>11.1</v>
      </c>
      <c r="B522" s="41" t="s">
        <v>316</v>
      </c>
      <c r="C522" s="36">
        <v>2093.23</v>
      </c>
      <c r="D522" s="37" t="s">
        <v>19</v>
      </c>
      <c r="E522" s="34">
        <v>206.35</v>
      </c>
      <c r="F522" s="38">
        <f t="shared" ref="F522:F527" si="51">ROUND(C522*E522,2)</f>
        <v>431938.01</v>
      </c>
      <c r="G522" s="39">
        <f t="shared" si="45"/>
        <v>431938.01</v>
      </c>
      <c r="H522" s="26">
        <f t="shared" si="46"/>
        <v>0</v>
      </c>
    </row>
    <row r="523" spans="1:8" x14ac:dyDescent="0.25">
      <c r="A523" s="59">
        <v>11.2</v>
      </c>
      <c r="B523" s="41" t="s">
        <v>176</v>
      </c>
      <c r="C523" s="36">
        <v>1760.89</v>
      </c>
      <c r="D523" s="37" t="s">
        <v>19</v>
      </c>
      <c r="E523" s="34">
        <v>153.69999999999999</v>
      </c>
      <c r="F523" s="38">
        <f t="shared" si="51"/>
        <v>270648.78999999998</v>
      </c>
      <c r="G523" s="39">
        <f t="shared" si="45"/>
        <v>270648.78999999998</v>
      </c>
      <c r="H523" s="26">
        <f t="shared" si="46"/>
        <v>0</v>
      </c>
    </row>
    <row r="524" spans="1:8" ht="26.4" x14ac:dyDescent="0.25">
      <c r="A524" s="59">
        <v>11.3</v>
      </c>
      <c r="B524" s="41" t="s">
        <v>317</v>
      </c>
      <c r="C524" s="36">
        <v>29.45</v>
      </c>
      <c r="D524" s="37" t="s">
        <v>19</v>
      </c>
      <c r="E524" s="34">
        <v>87.13</v>
      </c>
      <c r="F524" s="38">
        <f t="shared" si="51"/>
        <v>2565.98</v>
      </c>
      <c r="G524" s="39">
        <f t="shared" si="45"/>
        <v>2565.98</v>
      </c>
      <c r="H524" s="26">
        <f t="shared" si="46"/>
        <v>0</v>
      </c>
    </row>
    <row r="525" spans="1:8" x14ac:dyDescent="0.25">
      <c r="A525" s="59">
        <v>11.4</v>
      </c>
      <c r="B525" s="41" t="s">
        <v>177</v>
      </c>
      <c r="C525" s="36">
        <v>2702.38</v>
      </c>
      <c r="D525" s="37" t="s">
        <v>19</v>
      </c>
      <c r="E525" s="34">
        <v>87.13</v>
      </c>
      <c r="F525" s="38">
        <f t="shared" si="51"/>
        <v>235458.37</v>
      </c>
      <c r="G525" s="39">
        <f t="shared" si="45"/>
        <v>235458.37</v>
      </c>
      <c r="H525" s="26">
        <f t="shared" si="46"/>
        <v>0</v>
      </c>
    </row>
    <row r="526" spans="1:8" x14ac:dyDescent="0.25">
      <c r="A526" s="59">
        <v>11.5</v>
      </c>
      <c r="B526" s="41" t="s">
        <v>178</v>
      </c>
      <c r="C526" s="36">
        <v>14430.92</v>
      </c>
      <c r="D526" s="37" t="s">
        <v>19</v>
      </c>
      <c r="E526" s="34">
        <v>58.35</v>
      </c>
      <c r="F526" s="38">
        <f t="shared" si="51"/>
        <v>842044.18</v>
      </c>
      <c r="G526" s="39">
        <f t="shared" si="45"/>
        <v>842044.18</v>
      </c>
      <c r="H526" s="26">
        <f t="shared" si="46"/>
        <v>0</v>
      </c>
    </row>
    <row r="527" spans="1:8" x14ac:dyDescent="0.25">
      <c r="A527" s="59">
        <v>11.6</v>
      </c>
      <c r="B527" s="41" t="s">
        <v>179</v>
      </c>
      <c r="C527" s="36">
        <v>13328.56</v>
      </c>
      <c r="D527" s="37" t="s">
        <v>19</v>
      </c>
      <c r="E527" s="34">
        <v>133.29</v>
      </c>
      <c r="F527" s="38">
        <f t="shared" si="51"/>
        <v>1776563.76</v>
      </c>
      <c r="G527" s="39">
        <f t="shared" si="45"/>
        <v>1776563.76</v>
      </c>
      <c r="H527" s="26">
        <f t="shared" si="46"/>
        <v>0</v>
      </c>
    </row>
    <row r="528" spans="1:8" x14ac:dyDescent="0.25">
      <c r="A528" s="59"/>
      <c r="B528" s="41"/>
      <c r="C528" s="36"/>
      <c r="D528" s="37"/>
      <c r="E528" s="34"/>
      <c r="F528" s="38"/>
      <c r="G528" s="39">
        <f t="shared" ref="G528:G591" si="52">ROUND(C528*E528,2)</f>
        <v>0</v>
      </c>
      <c r="H528" s="26">
        <f t="shared" si="46"/>
        <v>0</v>
      </c>
    </row>
    <row r="529" spans="1:8" x14ac:dyDescent="0.25">
      <c r="A529" s="35">
        <v>12</v>
      </c>
      <c r="B529" s="30" t="s">
        <v>180</v>
      </c>
      <c r="C529" s="36">
        <v>33671.99</v>
      </c>
      <c r="D529" s="37" t="s">
        <v>19</v>
      </c>
      <c r="E529" s="34">
        <v>46.15</v>
      </c>
      <c r="F529" s="38">
        <f>ROUND(C529*E529,2)</f>
        <v>1553962.34</v>
      </c>
      <c r="G529" s="39">
        <f t="shared" si="52"/>
        <v>1553962.34</v>
      </c>
      <c r="H529" s="26">
        <f t="shared" ref="H529:H592" si="53">G529-F529</f>
        <v>0</v>
      </c>
    </row>
    <row r="530" spans="1:8" x14ac:dyDescent="0.25">
      <c r="A530" s="40"/>
      <c r="B530" s="60"/>
      <c r="C530" s="36">
        <v>0</v>
      </c>
      <c r="D530" s="37"/>
      <c r="E530" s="34"/>
      <c r="F530" s="38"/>
      <c r="G530" s="39">
        <f t="shared" si="52"/>
        <v>0</v>
      </c>
      <c r="H530" s="26">
        <f t="shared" si="53"/>
        <v>0</v>
      </c>
    </row>
    <row r="531" spans="1:8" x14ac:dyDescent="0.25">
      <c r="A531" s="35">
        <f>+A529+1</f>
        <v>13</v>
      </c>
      <c r="B531" s="30" t="s">
        <v>181</v>
      </c>
      <c r="C531" s="36">
        <v>19</v>
      </c>
      <c r="D531" s="37" t="s">
        <v>182</v>
      </c>
      <c r="E531" s="34">
        <v>442.74</v>
      </c>
      <c r="F531" s="38">
        <f>ROUND(C531*E531,2)</f>
        <v>8412.06</v>
      </c>
      <c r="G531" s="39">
        <f t="shared" si="52"/>
        <v>8412.06</v>
      </c>
      <c r="H531" s="26">
        <f t="shared" si="53"/>
        <v>0</v>
      </c>
    </row>
    <row r="532" spans="1:8" x14ac:dyDescent="0.25">
      <c r="A532" s="40"/>
      <c r="B532" s="60"/>
      <c r="C532" s="46"/>
      <c r="D532" s="37"/>
      <c r="E532" s="34"/>
      <c r="F532" s="38"/>
      <c r="G532" s="39">
        <f t="shared" si="52"/>
        <v>0</v>
      </c>
      <c r="H532" s="26">
        <f t="shared" si="53"/>
        <v>0</v>
      </c>
    </row>
    <row r="533" spans="1:8" x14ac:dyDescent="0.25">
      <c r="A533" s="35">
        <v>14</v>
      </c>
      <c r="B533" s="30" t="s">
        <v>183</v>
      </c>
      <c r="C533" s="36"/>
      <c r="D533" s="37"/>
      <c r="E533" s="34"/>
      <c r="F533" s="38"/>
      <c r="G533" s="39">
        <f t="shared" si="52"/>
        <v>0</v>
      </c>
      <c r="H533" s="26">
        <f t="shared" si="53"/>
        <v>0</v>
      </c>
    </row>
    <row r="534" spans="1:8" x14ac:dyDescent="0.25">
      <c r="A534" s="59">
        <v>14.1</v>
      </c>
      <c r="B534" s="60" t="s">
        <v>184</v>
      </c>
      <c r="C534" s="46">
        <v>1779.15</v>
      </c>
      <c r="D534" s="37" t="s">
        <v>28</v>
      </c>
      <c r="E534" s="34">
        <v>190.08</v>
      </c>
      <c r="F534" s="38">
        <f t="shared" ref="F534:F540" si="54">ROUND(C534*E534,2)</f>
        <v>338180.83</v>
      </c>
      <c r="G534" s="39">
        <f t="shared" si="52"/>
        <v>338180.83</v>
      </c>
      <c r="H534" s="26">
        <f t="shared" si="53"/>
        <v>0</v>
      </c>
    </row>
    <row r="535" spans="1:8" x14ac:dyDescent="0.25">
      <c r="A535" s="59">
        <v>14.2</v>
      </c>
      <c r="B535" s="60" t="s">
        <v>185</v>
      </c>
      <c r="C535" s="46">
        <v>1779.15</v>
      </c>
      <c r="D535" s="37" t="s">
        <v>28</v>
      </c>
      <c r="E535" s="34">
        <v>1445.88</v>
      </c>
      <c r="F535" s="38">
        <f t="shared" si="54"/>
        <v>2572437.4</v>
      </c>
      <c r="G535" s="39">
        <f t="shared" si="52"/>
        <v>2572437.4</v>
      </c>
      <c r="H535" s="26">
        <f t="shared" si="53"/>
        <v>0</v>
      </c>
    </row>
    <row r="536" spans="1:8" x14ac:dyDescent="0.25">
      <c r="A536" s="59">
        <v>14.3</v>
      </c>
      <c r="B536" s="60" t="s">
        <v>186</v>
      </c>
      <c r="C536" s="46">
        <v>1779.15</v>
      </c>
      <c r="D536" s="37" t="s">
        <v>163</v>
      </c>
      <c r="E536" s="34">
        <v>95.05</v>
      </c>
      <c r="F536" s="38">
        <f t="shared" si="54"/>
        <v>169108.21</v>
      </c>
      <c r="G536" s="39">
        <f t="shared" si="52"/>
        <v>169108.21</v>
      </c>
      <c r="H536" s="26">
        <f t="shared" si="53"/>
        <v>0</v>
      </c>
    </row>
    <row r="537" spans="1:8" x14ac:dyDescent="0.25">
      <c r="A537" s="59">
        <v>14.4</v>
      </c>
      <c r="B537" s="60" t="s">
        <v>187</v>
      </c>
      <c r="C537" s="46">
        <v>1779.15</v>
      </c>
      <c r="D537" s="37" t="s">
        <v>163</v>
      </c>
      <c r="E537" s="34">
        <v>1147.69</v>
      </c>
      <c r="F537" s="38">
        <f t="shared" si="54"/>
        <v>2041912.66</v>
      </c>
      <c r="G537" s="39">
        <f t="shared" si="52"/>
        <v>2041912.66</v>
      </c>
      <c r="H537" s="26">
        <f t="shared" si="53"/>
        <v>0</v>
      </c>
    </row>
    <row r="538" spans="1:8" x14ac:dyDescent="0.25">
      <c r="A538" s="59">
        <v>14.5</v>
      </c>
      <c r="B538" s="60" t="s">
        <v>188</v>
      </c>
      <c r="C538" s="46">
        <v>440</v>
      </c>
      <c r="D538" s="37" t="s">
        <v>42</v>
      </c>
      <c r="E538" s="34">
        <v>3461.98</v>
      </c>
      <c r="F538" s="38">
        <f t="shared" si="54"/>
        <v>1523271.2</v>
      </c>
      <c r="G538" s="39">
        <f t="shared" si="52"/>
        <v>1523271.2</v>
      </c>
      <c r="H538" s="26">
        <f t="shared" si="53"/>
        <v>0</v>
      </c>
    </row>
    <row r="539" spans="1:8" x14ac:dyDescent="0.25">
      <c r="A539" s="59">
        <v>14.6</v>
      </c>
      <c r="B539" s="60" t="s">
        <v>189</v>
      </c>
      <c r="C539" s="46">
        <v>57</v>
      </c>
      <c r="D539" s="37" t="s">
        <v>42</v>
      </c>
      <c r="E539" s="34">
        <v>13258.02</v>
      </c>
      <c r="F539" s="38">
        <f t="shared" si="54"/>
        <v>755707.14</v>
      </c>
      <c r="G539" s="39">
        <f t="shared" si="52"/>
        <v>755707.14</v>
      </c>
      <c r="H539" s="26">
        <f t="shared" si="53"/>
        <v>0</v>
      </c>
    </row>
    <row r="540" spans="1:8" x14ac:dyDescent="0.25">
      <c r="A540" s="59">
        <v>14.7</v>
      </c>
      <c r="B540" s="60" t="s">
        <v>190</v>
      </c>
      <c r="C540" s="46">
        <v>111</v>
      </c>
      <c r="D540" s="37" t="s">
        <v>42</v>
      </c>
      <c r="E540" s="34">
        <v>14436.22</v>
      </c>
      <c r="F540" s="38">
        <f t="shared" si="54"/>
        <v>1602420.42</v>
      </c>
      <c r="G540" s="39">
        <f t="shared" si="52"/>
        <v>1602420.42</v>
      </c>
      <c r="H540" s="26">
        <f t="shared" si="53"/>
        <v>0</v>
      </c>
    </row>
    <row r="541" spans="1:8" x14ac:dyDescent="0.25">
      <c r="A541" s="40"/>
      <c r="B541" s="60"/>
      <c r="C541" s="46"/>
      <c r="D541" s="37"/>
      <c r="E541" s="34"/>
      <c r="F541" s="38"/>
      <c r="G541" s="39">
        <f t="shared" si="52"/>
        <v>0</v>
      </c>
      <c r="H541" s="26">
        <f t="shared" si="53"/>
        <v>0</v>
      </c>
    </row>
    <row r="542" spans="1:8" x14ac:dyDescent="0.25">
      <c r="A542" s="35">
        <f>+A533+1</f>
        <v>15</v>
      </c>
      <c r="B542" s="30" t="s">
        <v>191</v>
      </c>
      <c r="C542" s="36">
        <v>33998.5</v>
      </c>
      <c r="D542" s="37" t="s">
        <v>163</v>
      </c>
      <c r="E542" s="34">
        <v>11.93</v>
      </c>
      <c r="F542" s="38">
        <f>ROUND(C542*E542,2)</f>
        <v>405602.11</v>
      </c>
      <c r="G542" s="39">
        <f t="shared" si="52"/>
        <v>405602.11</v>
      </c>
      <c r="H542" s="26">
        <f t="shared" si="53"/>
        <v>0</v>
      </c>
    </row>
    <row r="543" spans="1:8" x14ac:dyDescent="0.25">
      <c r="A543" s="67"/>
      <c r="B543" s="68"/>
      <c r="C543" s="69"/>
      <c r="D543" s="70"/>
      <c r="E543" s="34"/>
      <c r="F543" s="71"/>
      <c r="G543" s="39">
        <f t="shared" si="52"/>
        <v>0</v>
      </c>
      <c r="H543" s="26">
        <f t="shared" si="53"/>
        <v>0</v>
      </c>
    </row>
    <row r="544" spans="1:8" ht="26.4" x14ac:dyDescent="0.25">
      <c r="A544" s="35">
        <f>+A542+1</f>
        <v>16</v>
      </c>
      <c r="B544" s="30" t="s">
        <v>318</v>
      </c>
      <c r="C544" s="36"/>
      <c r="D544" s="37"/>
      <c r="E544" s="34"/>
      <c r="F544" s="38"/>
      <c r="G544" s="39">
        <f t="shared" si="52"/>
        <v>0</v>
      </c>
      <c r="H544" s="26">
        <f t="shared" si="53"/>
        <v>0</v>
      </c>
    </row>
    <row r="545" spans="1:10" x14ac:dyDescent="0.25">
      <c r="A545" s="59">
        <f t="shared" ref="A545:A551" si="55">+A544+0.1</f>
        <v>16.100000000000001</v>
      </c>
      <c r="B545" s="41" t="s">
        <v>193</v>
      </c>
      <c r="C545" s="36">
        <v>34653.29</v>
      </c>
      <c r="D545" s="37" t="s">
        <v>163</v>
      </c>
      <c r="E545" s="34">
        <v>63.33</v>
      </c>
      <c r="F545" s="38">
        <f t="shared" ref="F545:F551" si="56">ROUND(C545*E545,2)</f>
        <v>2194592.86</v>
      </c>
      <c r="G545" s="39">
        <f t="shared" si="52"/>
        <v>2194592.86</v>
      </c>
      <c r="H545" s="26">
        <f t="shared" si="53"/>
        <v>0</v>
      </c>
    </row>
    <row r="546" spans="1:10" x14ac:dyDescent="0.25">
      <c r="A546" s="59">
        <f t="shared" si="55"/>
        <v>16.200000000000003</v>
      </c>
      <c r="B546" s="60" t="s">
        <v>194</v>
      </c>
      <c r="C546" s="46">
        <v>10915.79</v>
      </c>
      <c r="D546" s="37" t="s">
        <v>28</v>
      </c>
      <c r="E546" s="34">
        <v>33.69</v>
      </c>
      <c r="F546" s="38">
        <f t="shared" si="56"/>
        <v>367752.97</v>
      </c>
      <c r="G546" s="39">
        <f t="shared" si="52"/>
        <v>367752.97</v>
      </c>
      <c r="H546" s="26">
        <f t="shared" si="53"/>
        <v>0</v>
      </c>
    </row>
    <row r="547" spans="1:10" ht="26.4" x14ac:dyDescent="0.25">
      <c r="A547" s="59">
        <f t="shared" si="55"/>
        <v>16.300000000000004</v>
      </c>
      <c r="B547" s="45" t="s">
        <v>195</v>
      </c>
      <c r="C547" s="36">
        <v>654.95000000000005</v>
      </c>
      <c r="D547" s="37" t="s">
        <v>28</v>
      </c>
      <c r="E547" s="34">
        <v>211.95</v>
      </c>
      <c r="F547" s="38">
        <f t="shared" si="56"/>
        <v>138816.65</v>
      </c>
      <c r="G547" s="39">
        <f t="shared" si="52"/>
        <v>138816.65</v>
      </c>
      <c r="H547" s="26">
        <f t="shared" si="53"/>
        <v>0</v>
      </c>
    </row>
    <row r="548" spans="1:10" ht="26.4" x14ac:dyDescent="0.25">
      <c r="A548" s="59">
        <f t="shared" si="55"/>
        <v>16.400000000000006</v>
      </c>
      <c r="B548" s="41" t="s">
        <v>196</v>
      </c>
      <c r="C548" s="36">
        <v>10915.79</v>
      </c>
      <c r="D548" s="37" t="s">
        <v>28</v>
      </c>
      <c r="E548" s="34">
        <v>1162.26</v>
      </c>
      <c r="F548" s="38">
        <f t="shared" si="56"/>
        <v>12686986.09</v>
      </c>
      <c r="G548" s="39">
        <f t="shared" si="52"/>
        <v>12686986.09</v>
      </c>
      <c r="H548" s="26">
        <f t="shared" si="53"/>
        <v>0</v>
      </c>
    </row>
    <row r="549" spans="1:10" x14ac:dyDescent="0.25">
      <c r="A549" s="59">
        <f t="shared" si="55"/>
        <v>16.500000000000007</v>
      </c>
      <c r="B549" s="41" t="s">
        <v>197</v>
      </c>
      <c r="C549" s="36">
        <v>10915.79</v>
      </c>
      <c r="D549" s="37" t="s">
        <v>198</v>
      </c>
      <c r="E549" s="34">
        <v>49.34</v>
      </c>
      <c r="F549" s="38">
        <f t="shared" si="56"/>
        <v>538585.07999999996</v>
      </c>
      <c r="G549" s="39">
        <f t="shared" si="52"/>
        <v>538585.07999999996</v>
      </c>
      <c r="H549" s="26">
        <f t="shared" si="53"/>
        <v>0</v>
      </c>
    </row>
    <row r="550" spans="1:10" x14ac:dyDescent="0.25">
      <c r="A550" s="59">
        <f t="shared" si="55"/>
        <v>16.600000000000009</v>
      </c>
      <c r="B550" s="60" t="s">
        <v>237</v>
      </c>
      <c r="C550" s="36">
        <v>2619.79</v>
      </c>
      <c r="D550" s="37" t="s">
        <v>24</v>
      </c>
      <c r="E550" s="34">
        <v>1583.87</v>
      </c>
      <c r="F550" s="38">
        <f t="shared" si="56"/>
        <v>4149406.79</v>
      </c>
      <c r="G550" s="39">
        <f t="shared" si="52"/>
        <v>4149406.79</v>
      </c>
      <c r="H550" s="26">
        <f t="shared" si="53"/>
        <v>0</v>
      </c>
    </row>
    <row r="551" spans="1:10" x14ac:dyDescent="0.25">
      <c r="A551" s="59">
        <f t="shared" si="55"/>
        <v>16.70000000000001</v>
      </c>
      <c r="B551" s="41" t="s">
        <v>319</v>
      </c>
      <c r="C551" s="36">
        <v>2183.15</v>
      </c>
      <c r="D551" s="37" t="s">
        <v>24</v>
      </c>
      <c r="E551" s="34">
        <v>172.55</v>
      </c>
      <c r="F551" s="38">
        <f t="shared" si="56"/>
        <v>376702.53</v>
      </c>
      <c r="G551" s="39">
        <f t="shared" si="52"/>
        <v>376702.53</v>
      </c>
      <c r="H551" s="26">
        <f t="shared" si="53"/>
        <v>0</v>
      </c>
    </row>
    <row r="552" spans="1:10" x14ac:dyDescent="0.25">
      <c r="A552" s="40"/>
      <c r="B552" s="41"/>
      <c r="C552" s="36"/>
      <c r="D552" s="37"/>
      <c r="E552" s="48"/>
      <c r="F552" s="38"/>
      <c r="G552" s="39">
        <f t="shared" si="52"/>
        <v>0</v>
      </c>
      <c r="H552" s="26">
        <f t="shared" si="53"/>
        <v>0</v>
      </c>
    </row>
    <row r="553" spans="1:10" s="78" customFormat="1" x14ac:dyDescent="0.25">
      <c r="A553" s="72"/>
      <c r="B553" s="73" t="s">
        <v>320</v>
      </c>
      <c r="C553" s="73"/>
      <c r="D553" s="74"/>
      <c r="E553" s="75"/>
      <c r="F553" s="76">
        <f>SUBTOTAL(9,F338:F552)</f>
        <v>98082776.12000002</v>
      </c>
      <c r="G553" s="39">
        <f t="shared" si="52"/>
        <v>0</v>
      </c>
      <c r="H553" s="26">
        <f t="shared" si="53"/>
        <v>-98082776.12000002</v>
      </c>
      <c r="I553" s="77"/>
      <c r="J553" s="77"/>
    </row>
    <row r="554" spans="1:10" ht="10.5" customHeight="1" x14ac:dyDescent="0.25">
      <c r="A554" s="51"/>
      <c r="B554" s="32"/>
      <c r="C554" s="79"/>
      <c r="D554" s="37"/>
      <c r="E554" s="80"/>
      <c r="F554" s="81"/>
      <c r="G554" s="39">
        <f t="shared" si="52"/>
        <v>0</v>
      </c>
      <c r="H554" s="26">
        <f t="shared" si="53"/>
        <v>0</v>
      </c>
    </row>
    <row r="555" spans="1:10" ht="26.4" x14ac:dyDescent="0.25">
      <c r="A555" s="29" t="s">
        <v>321</v>
      </c>
      <c r="B555" s="30" t="s">
        <v>322</v>
      </c>
      <c r="C555" s="30"/>
      <c r="D555" s="30"/>
      <c r="E555" s="30"/>
      <c r="F555" s="30"/>
      <c r="G555" s="39">
        <f t="shared" si="52"/>
        <v>0</v>
      </c>
      <c r="H555" s="26">
        <f t="shared" si="53"/>
        <v>0</v>
      </c>
    </row>
    <row r="556" spans="1:10" ht="9" customHeight="1" x14ac:dyDescent="0.25">
      <c r="A556" s="40"/>
      <c r="B556" s="41"/>
      <c r="C556" s="46"/>
      <c r="D556" s="70"/>
      <c r="E556" s="34"/>
      <c r="F556" s="48"/>
      <c r="G556" s="39">
        <f t="shared" si="52"/>
        <v>0</v>
      </c>
      <c r="H556" s="26">
        <f t="shared" si="53"/>
        <v>0</v>
      </c>
    </row>
    <row r="557" spans="1:10" x14ac:dyDescent="0.25">
      <c r="A557" s="93">
        <v>1</v>
      </c>
      <c r="B557" s="94" t="s">
        <v>18</v>
      </c>
      <c r="C557" s="95">
        <v>2948.17</v>
      </c>
      <c r="D557" s="55" t="s">
        <v>19</v>
      </c>
      <c r="E557" s="56">
        <v>15.17</v>
      </c>
      <c r="F557" s="57">
        <f>ROUND(C557*E557,2)</f>
        <v>44723.74</v>
      </c>
      <c r="G557" s="39">
        <f t="shared" si="52"/>
        <v>44723.74</v>
      </c>
      <c r="H557" s="26">
        <f t="shared" si="53"/>
        <v>0</v>
      </c>
    </row>
    <row r="558" spans="1:10" x14ac:dyDescent="0.25">
      <c r="A558" s="40"/>
      <c r="B558" s="41"/>
      <c r="C558" s="96"/>
      <c r="D558" s="37"/>
      <c r="E558" s="34"/>
      <c r="F558" s="38"/>
      <c r="G558" s="39">
        <f t="shared" si="52"/>
        <v>0</v>
      </c>
      <c r="H558" s="26">
        <f t="shared" si="53"/>
        <v>0</v>
      </c>
    </row>
    <row r="559" spans="1:10" x14ac:dyDescent="0.25">
      <c r="A559" s="35">
        <v>2</v>
      </c>
      <c r="B559" s="30" t="s">
        <v>20</v>
      </c>
      <c r="C559" s="36"/>
      <c r="D559" s="37"/>
      <c r="E559" s="34"/>
      <c r="F559" s="38"/>
      <c r="G559" s="39">
        <f t="shared" si="52"/>
        <v>0</v>
      </c>
      <c r="H559" s="26">
        <f t="shared" si="53"/>
        <v>0</v>
      </c>
    </row>
    <row r="560" spans="1:10" x14ac:dyDescent="0.25">
      <c r="A560" s="43">
        <v>2.1</v>
      </c>
      <c r="B560" s="30" t="s">
        <v>21</v>
      </c>
      <c r="C560" s="36"/>
      <c r="D560" s="37"/>
      <c r="E560" s="34"/>
      <c r="F560" s="38"/>
      <c r="G560" s="39">
        <f t="shared" si="52"/>
        <v>0</v>
      </c>
      <c r="H560" s="26">
        <f t="shared" si="53"/>
        <v>0</v>
      </c>
    </row>
    <row r="561" spans="1:8" x14ac:dyDescent="0.25">
      <c r="A561" s="40" t="s">
        <v>22</v>
      </c>
      <c r="B561" s="41" t="s">
        <v>23</v>
      </c>
      <c r="C561" s="96">
        <v>739.29</v>
      </c>
      <c r="D561" s="37" t="s">
        <v>24</v>
      </c>
      <c r="E561" s="34">
        <v>976.63</v>
      </c>
      <c r="F561" s="38">
        <f t="shared" ref="F561:F567" si="57">ROUND(C561*E561,2)</f>
        <v>722012.79</v>
      </c>
      <c r="G561" s="39">
        <f t="shared" si="52"/>
        <v>722012.79</v>
      </c>
      <c r="H561" s="26">
        <f t="shared" si="53"/>
        <v>0</v>
      </c>
    </row>
    <row r="562" spans="1:8" x14ac:dyDescent="0.25">
      <c r="A562" s="40" t="s">
        <v>25</v>
      </c>
      <c r="B562" s="41" t="s">
        <v>26</v>
      </c>
      <c r="C562" s="96">
        <v>1725</v>
      </c>
      <c r="D562" s="37" t="s">
        <v>24</v>
      </c>
      <c r="E562" s="34">
        <v>123.6</v>
      </c>
      <c r="F562" s="38">
        <f t="shared" si="57"/>
        <v>213210</v>
      </c>
      <c r="G562" s="39">
        <f t="shared" si="52"/>
        <v>213210</v>
      </c>
      <c r="H562" s="26">
        <f t="shared" si="53"/>
        <v>0</v>
      </c>
    </row>
    <row r="563" spans="1:8" x14ac:dyDescent="0.25">
      <c r="A563" s="40" t="s">
        <v>241</v>
      </c>
      <c r="B563" s="45" t="s">
        <v>27</v>
      </c>
      <c r="C563" s="46">
        <v>2505.94</v>
      </c>
      <c r="D563" s="47" t="s">
        <v>28</v>
      </c>
      <c r="E563" s="34">
        <v>44.31</v>
      </c>
      <c r="F563" s="38">
        <f t="shared" si="57"/>
        <v>111038.2</v>
      </c>
      <c r="G563" s="39">
        <f t="shared" si="52"/>
        <v>111038.2</v>
      </c>
      <c r="H563" s="26">
        <f t="shared" si="53"/>
        <v>0</v>
      </c>
    </row>
    <row r="564" spans="1:8" x14ac:dyDescent="0.25">
      <c r="A564" s="40" t="s">
        <v>242</v>
      </c>
      <c r="B564" s="41" t="s">
        <v>29</v>
      </c>
      <c r="C564" s="96">
        <v>208.1</v>
      </c>
      <c r="D564" s="37" t="s">
        <v>24</v>
      </c>
      <c r="E564" s="34">
        <v>1411.8</v>
      </c>
      <c r="F564" s="38">
        <f t="shared" si="57"/>
        <v>293795.58</v>
      </c>
      <c r="G564" s="39">
        <f t="shared" si="52"/>
        <v>293795.58</v>
      </c>
      <c r="H564" s="26">
        <f t="shared" si="53"/>
        <v>0</v>
      </c>
    </row>
    <row r="565" spans="1:8" x14ac:dyDescent="0.25">
      <c r="A565" s="40" t="s">
        <v>243</v>
      </c>
      <c r="B565" s="41" t="s">
        <v>204</v>
      </c>
      <c r="C565" s="96">
        <v>406.52</v>
      </c>
      <c r="D565" s="37" t="s">
        <v>24</v>
      </c>
      <c r="E565" s="34">
        <v>779.11</v>
      </c>
      <c r="F565" s="38">
        <f t="shared" si="57"/>
        <v>316723.8</v>
      </c>
      <c r="G565" s="39">
        <f t="shared" si="52"/>
        <v>316723.8</v>
      </c>
      <c r="H565" s="26">
        <f t="shared" si="53"/>
        <v>0</v>
      </c>
    </row>
    <row r="566" spans="1:8" ht="26.4" x14ac:dyDescent="0.25">
      <c r="A566" s="40" t="s">
        <v>244</v>
      </c>
      <c r="B566" s="45" t="s">
        <v>31</v>
      </c>
      <c r="C566" s="96">
        <v>2063.75</v>
      </c>
      <c r="D566" s="37" t="s">
        <v>24</v>
      </c>
      <c r="E566" s="34">
        <v>172.55</v>
      </c>
      <c r="F566" s="38">
        <f t="shared" si="57"/>
        <v>356100.06</v>
      </c>
      <c r="G566" s="39">
        <f t="shared" si="52"/>
        <v>356100.06</v>
      </c>
      <c r="H566" s="26">
        <f t="shared" si="53"/>
        <v>0</v>
      </c>
    </row>
    <row r="567" spans="1:8" ht="26.4" x14ac:dyDescent="0.25">
      <c r="A567" s="40" t="s">
        <v>245</v>
      </c>
      <c r="B567" s="45" t="s">
        <v>32</v>
      </c>
      <c r="C567" s="96">
        <v>862.94</v>
      </c>
      <c r="D567" s="37" t="s">
        <v>24</v>
      </c>
      <c r="E567" s="34">
        <v>146.16999999999999</v>
      </c>
      <c r="F567" s="38">
        <f t="shared" si="57"/>
        <v>126135.94</v>
      </c>
      <c r="G567" s="39">
        <f t="shared" si="52"/>
        <v>126135.94</v>
      </c>
      <c r="H567" s="26">
        <f t="shared" si="53"/>
        <v>0</v>
      </c>
    </row>
    <row r="568" spans="1:8" x14ac:dyDescent="0.25">
      <c r="A568" s="40"/>
      <c r="B568" s="41"/>
      <c r="C568" s="96"/>
      <c r="D568" s="37"/>
      <c r="E568" s="34"/>
      <c r="F568" s="38"/>
      <c r="G568" s="39">
        <f t="shared" si="52"/>
        <v>0</v>
      </c>
      <c r="H568" s="26">
        <f t="shared" si="53"/>
        <v>0</v>
      </c>
    </row>
    <row r="569" spans="1:8" x14ac:dyDescent="0.25">
      <c r="A569" s="35">
        <v>3</v>
      </c>
      <c r="B569" s="30" t="s">
        <v>33</v>
      </c>
      <c r="C569" s="36"/>
      <c r="D569" s="37"/>
      <c r="E569" s="34"/>
      <c r="F569" s="38"/>
      <c r="G569" s="39">
        <f t="shared" si="52"/>
        <v>0</v>
      </c>
      <c r="H569" s="26">
        <f t="shared" si="53"/>
        <v>0</v>
      </c>
    </row>
    <row r="570" spans="1:8" x14ac:dyDescent="0.25">
      <c r="A570" s="59">
        <v>3.1</v>
      </c>
      <c r="B570" s="41" t="s">
        <v>323</v>
      </c>
      <c r="C570" s="96">
        <v>1286.5899999999999</v>
      </c>
      <c r="D570" s="37" t="s">
        <v>19</v>
      </c>
      <c r="E570" s="34">
        <v>2874.91</v>
      </c>
      <c r="F570" s="38">
        <f>ROUND(C570*E570,2)</f>
        <v>3698830.46</v>
      </c>
      <c r="G570" s="39">
        <f t="shared" si="52"/>
        <v>3698830.46</v>
      </c>
      <c r="H570" s="26">
        <f t="shared" si="53"/>
        <v>0</v>
      </c>
    </row>
    <row r="571" spans="1:8" x14ac:dyDescent="0.25">
      <c r="A571" s="59">
        <v>3.2</v>
      </c>
      <c r="B571" s="41" t="s">
        <v>35</v>
      </c>
      <c r="C571" s="96">
        <v>548.37</v>
      </c>
      <c r="D571" s="37" t="s">
        <v>19</v>
      </c>
      <c r="E571" s="34">
        <v>855.26</v>
      </c>
      <c r="F571" s="38">
        <f>ROUND(C571*E571,2)</f>
        <v>468998.93</v>
      </c>
      <c r="G571" s="39">
        <f t="shared" si="52"/>
        <v>468998.93</v>
      </c>
      <c r="H571" s="26">
        <f t="shared" si="53"/>
        <v>0</v>
      </c>
    </row>
    <row r="572" spans="1:8" x14ac:dyDescent="0.25">
      <c r="A572" s="59">
        <v>3.3</v>
      </c>
      <c r="B572" s="41" t="s">
        <v>36</v>
      </c>
      <c r="C572" s="96">
        <v>992.2</v>
      </c>
      <c r="D572" s="37" t="s">
        <v>19</v>
      </c>
      <c r="E572" s="34">
        <v>389.87</v>
      </c>
      <c r="F572" s="38">
        <f>ROUND(C572*E572,2)</f>
        <v>386829.01</v>
      </c>
      <c r="G572" s="39">
        <f t="shared" si="52"/>
        <v>386829.01</v>
      </c>
      <c r="H572" s="26">
        <f t="shared" si="53"/>
        <v>0</v>
      </c>
    </row>
    <row r="573" spans="1:8" x14ac:dyDescent="0.25">
      <c r="A573" s="59">
        <v>3.4</v>
      </c>
      <c r="B573" s="41" t="s">
        <v>37</v>
      </c>
      <c r="C573" s="96">
        <v>121</v>
      </c>
      <c r="D573" s="37" t="s">
        <v>19</v>
      </c>
      <c r="E573" s="34">
        <v>242.88</v>
      </c>
      <c r="F573" s="38">
        <f>ROUND(C573*E573,2)</f>
        <v>29388.48</v>
      </c>
      <c r="G573" s="39">
        <f t="shared" si="52"/>
        <v>29388.48</v>
      </c>
      <c r="H573" s="26">
        <f t="shared" si="53"/>
        <v>0</v>
      </c>
    </row>
    <row r="574" spans="1:8" x14ac:dyDescent="0.25">
      <c r="A574" s="40"/>
      <c r="B574" s="41"/>
      <c r="C574" s="96"/>
      <c r="D574" s="37"/>
      <c r="E574" s="34"/>
      <c r="F574" s="38"/>
      <c r="G574" s="39">
        <f t="shared" si="52"/>
        <v>0</v>
      </c>
      <c r="H574" s="26">
        <f t="shared" si="53"/>
        <v>0</v>
      </c>
    </row>
    <row r="575" spans="1:8" x14ac:dyDescent="0.25">
      <c r="A575" s="35">
        <v>4</v>
      </c>
      <c r="B575" s="30" t="s">
        <v>38</v>
      </c>
      <c r="C575" s="36"/>
      <c r="D575" s="37"/>
      <c r="E575" s="34"/>
      <c r="F575" s="38"/>
      <c r="G575" s="39">
        <f t="shared" si="52"/>
        <v>0</v>
      </c>
      <c r="H575" s="26">
        <f t="shared" si="53"/>
        <v>0</v>
      </c>
    </row>
    <row r="576" spans="1:8" x14ac:dyDescent="0.25">
      <c r="A576" s="59">
        <v>4.0999999999999996</v>
      </c>
      <c r="B576" s="41" t="s">
        <v>323</v>
      </c>
      <c r="C576" s="96">
        <v>1286.5899999999999</v>
      </c>
      <c r="D576" s="37" t="s">
        <v>19</v>
      </c>
      <c r="E576" s="34">
        <v>143.28</v>
      </c>
      <c r="F576" s="38">
        <f>ROUND(C576*E576,2)</f>
        <v>184342.62</v>
      </c>
      <c r="G576" s="39">
        <f t="shared" si="52"/>
        <v>184342.62</v>
      </c>
      <c r="H576" s="26">
        <f t="shared" si="53"/>
        <v>0</v>
      </c>
    </row>
    <row r="577" spans="1:8" x14ac:dyDescent="0.25">
      <c r="A577" s="59">
        <v>4.2</v>
      </c>
      <c r="B577" s="41" t="s">
        <v>35</v>
      </c>
      <c r="C577" s="96">
        <v>548.37</v>
      </c>
      <c r="D577" s="37" t="s">
        <v>19</v>
      </c>
      <c r="E577" s="34">
        <v>133.94</v>
      </c>
      <c r="F577" s="38">
        <f>ROUND(C577*E577,2)</f>
        <v>73448.679999999993</v>
      </c>
      <c r="G577" s="39">
        <f t="shared" si="52"/>
        <v>73448.679999999993</v>
      </c>
      <c r="H577" s="26">
        <f t="shared" si="53"/>
        <v>0</v>
      </c>
    </row>
    <row r="578" spans="1:8" x14ac:dyDescent="0.25">
      <c r="A578" s="59">
        <v>4.3</v>
      </c>
      <c r="B578" s="41" t="s">
        <v>36</v>
      </c>
      <c r="C578" s="96">
        <v>992.2</v>
      </c>
      <c r="D578" s="37" t="s">
        <v>19</v>
      </c>
      <c r="E578" s="34">
        <v>117.55</v>
      </c>
      <c r="F578" s="38">
        <f>ROUND(C578*E578,2)</f>
        <v>116633.11</v>
      </c>
      <c r="G578" s="39">
        <f t="shared" si="52"/>
        <v>116633.11</v>
      </c>
      <c r="H578" s="26">
        <f t="shared" si="53"/>
        <v>0</v>
      </c>
    </row>
    <row r="579" spans="1:8" x14ac:dyDescent="0.25">
      <c r="A579" s="59">
        <v>4.4000000000000004</v>
      </c>
      <c r="B579" s="41" t="s">
        <v>37</v>
      </c>
      <c r="C579" s="96">
        <v>121</v>
      </c>
      <c r="D579" s="37" t="s">
        <v>19</v>
      </c>
      <c r="E579" s="34">
        <v>96.85</v>
      </c>
      <c r="F579" s="38">
        <f>ROUND(C579*E579,2)</f>
        <v>11718.85</v>
      </c>
      <c r="G579" s="39">
        <f t="shared" si="52"/>
        <v>11718.85</v>
      </c>
      <c r="H579" s="26">
        <f t="shared" si="53"/>
        <v>0</v>
      </c>
    </row>
    <row r="580" spans="1:8" x14ac:dyDescent="0.25">
      <c r="A580" s="97"/>
      <c r="B580" s="98"/>
      <c r="C580" s="46"/>
      <c r="D580" s="50"/>
      <c r="E580" s="34"/>
      <c r="F580" s="38"/>
      <c r="G580" s="39">
        <f t="shared" si="52"/>
        <v>0</v>
      </c>
      <c r="H580" s="26">
        <f t="shared" si="53"/>
        <v>0</v>
      </c>
    </row>
    <row r="581" spans="1:8" x14ac:dyDescent="0.25">
      <c r="A581" s="35">
        <v>5</v>
      </c>
      <c r="B581" s="30" t="s">
        <v>40</v>
      </c>
      <c r="C581" s="36"/>
      <c r="D581" s="37"/>
      <c r="E581" s="34"/>
      <c r="F581" s="38"/>
      <c r="G581" s="39">
        <f t="shared" si="52"/>
        <v>0</v>
      </c>
      <c r="H581" s="26">
        <f t="shared" si="53"/>
        <v>0</v>
      </c>
    </row>
    <row r="582" spans="1:8" ht="26.4" x14ac:dyDescent="0.25">
      <c r="A582" s="59">
        <v>5.0999999999999996</v>
      </c>
      <c r="B582" s="41" t="s">
        <v>324</v>
      </c>
      <c r="C582" s="46">
        <v>1</v>
      </c>
      <c r="D582" s="37" t="s">
        <v>42</v>
      </c>
      <c r="E582" s="34">
        <v>12749.59</v>
      </c>
      <c r="F582" s="38">
        <f t="shared" ref="F582:F597" si="58">ROUND(C582*E582,2)</f>
        <v>12749.59</v>
      </c>
      <c r="G582" s="39">
        <f t="shared" si="52"/>
        <v>12749.59</v>
      </c>
      <c r="H582" s="26">
        <f t="shared" si="53"/>
        <v>0</v>
      </c>
    </row>
    <row r="583" spans="1:8" ht="26.4" x14ac:dyDescent="0.25">
      <c r="A583" s="59">
        <v>5.2</v>
      </c>
      <c r="B583" s="41" t="s">
        <v>325</v>
      </c>
      <c r="C583" s="46">
        <v>5</v>
      </c>
      <c r="D583" s="37" t="s">
        <v>42</v>
      </c>
      <c r="E583" s="34">
        <v>14660.23</v>
      </c>
      <c r="F583" s="38">
        <f t="shared" si="58"/>
        <v>73301.149999999994</v>
      </c>
      <c r="G583" s="39">
        <f t="shared" si="52"/>
        <v>73301.149999999994</v>
      </c>
      <c r="H583" s="26">
        <f t="shared" si="53"/>
        <v>0</v>
      </c>
    </row>
    <row r="584" spans="1:8" ht="26.4" x14ac:dyDescent="0.25">
      <c r="A584" s="59">
        <v>5.3</v>
      </c>
      <c r="B584" s="41" t="s">
        <v>209</v>
      </c>
      <c r="C584" s="46">
        <v>1</v>
      </c>
      <c r="D584" s="37" t="s">
        <v>42</v>
      </c>
      <c r="E584" s="34">
        <v>5674.67</v>
      </c>
      <c r="F584" s="38">
        <f t="shared" si="58"/>
        <v>5674.67</v>
      </c>
      <c r="G584" s="39">
        <f t="shared" si="52"/>
        <v>5674.67</v>
      </c>
      <c r="H584" s="26">
        <f t="shared" si="53"/>
        <v>0</v>
      </c>
    </row>
    <row r="585" spans="1:8" ht="26.4" x14ac:dyDescent="0.25">
      <c r="A585" s="59">
        <v>5.4</v>
      </c>
      <c r="B585" s="41" t="s">
        <v>326</v>
      </c>
      <c r="C585" s="46">
        <v>1</v>
      </c>
      <c r="D585" s="37" t="s">
        <v>42</v>
      </c>
      <c r="E585" s="34">
        <v>5629.22</v>
      </c>
      <c r="F585" s="38">
        <f t="shared" si="58"/>
        <v>5629.22</v>
      </c>
      <c r="G585" s="39">
        <f t="shared" si="52"/>
        <v>5629.22</v>
      </c>
      <c r="H585" s="26">
        <f t="shared" si="53"/>
        <v>0</v>
      </c>
    </row>
    <row r="586" spans="1:8" ht="26.4" x14ac:dyDescent="0.25">
      <c r="A586" s="59">
        <v>5.5</v>
      </c>
      <c r="B586" s="41" t="s">
        <v>327</v>
      </c>
      <c r="C586" s="36">
        <v>2</v>
      </c>
      <c r="D586" s="37" t="s">
        <v>42</v>
      </c>
      <c r="E586" s="34">
        <v>19530.88</v>
      </c>
      <c r="F586" s="38">
        <f t="shared" si="58"/>
        <v>39061.760000000002</v>
      </c>
      <c r="G586" s="39">
        <f t="shared" si="52"/>
        <v>39061.760000000002</v>
      </c>
      <c r="H586" s="26">
        <f t="shared" si="53"/>
        <v>0</v>
      </c>
    </row>
    <row r="587" spans="1:8" ht="26.4" x14ac:dyDescent="0.25">
      <c r="A587" s="59">
        <v>5.6</v>
      </c>
      <c r="B587" s="41" t="s">
        <v>328</v>
      </c>
      <c r="C587" s="46">
        <v>2</v>
      </c>
      <c r="D587" s="37" t="s">
        <v>42</v>
      </c>
      <c r="E587" s="34">
        <v>19650.02</v>
      </c>
      <c r="F587" s="38">
        <f t="shared" si="58"/>
        <v>39300.04</v>
      </c>
      <c r="G587" s="39">
        <f t="shared" si="52"/>
        <v>39300.04</v>
      </c>
      <c r="H587" s="26">
        <f t="shared" si="53"/>
        <v>0</v>
      </c>
    </row>
    <row r="588" spans="1:8" ht="26.4" x14ac:dyDescent="0.25">
      <c r="A588" s="59">
        <v>5.7</v>
      </c>
      <c r="B588" s="41" t="s">
        <v>329</v>
      </c>
      <c r="C588" s="46">
        <v>7</v>
      </c>
      <c r="D588" s="37" t="s">
        <v>42</v>
      </c>
      <c r="E588" s="34">
        <v>8410.2999999999993</v>
      </c>
      <c r="F588" s="38">
        <f t="shared" si="58"/>
        <v>58872.1</v>
      </c>
      <c r="G588" s="39">
        <f t="shared" si="52"/>
        <v>58872.1</v>
      </c>
      <c r="H588" s="26">
        <f t="shared" si="53"/>
        <v>0</v>
      </c>
    </row>
    <row r="589" spans="1:8" ht="26.4" x14ac:dyDescent="0.25">
      <c r="A589" s="59">
        <v>5.8</v>
      </c>
      <c r="B589" s="41" t="s">
        <v>258</v>
      </c>
      <c r="C589" s="46">
        <v>3</v>
      </c>
      <c r="D589" s="37" t="s">
        <v>42</v>
      </c>
      <c r="E589" s="34">
        <v>7913.55</v>
      </c>
      <c r="F589" s="38">
        <f t="shared" si="58"/>
        <v>23740.65</v>
      </c>
      <c r="G589" s="39">
        <f t="shared" si="52"/>
        <v>23740.65</v>
      </c>
      <c r="H589" s="26">
        <f t="shared" si="53"/>
        <v>0</v>
      </c>
    </row>
    <row r="590" spans="1:8" ht="26.4" x14ac:dyDescent="0.25">
      <c r="A590" s="59">
        <v>5.9</v>
      </c>
      <c r="B590" s="41" t="s">
        <v>259</v>
      </c>
      <c r="C590" s="46">
        <v>15</v>
      </c>
      <c r="D590" s="37" t="s">
        <v>42</v>
      </c>
      <c r="E590" s="34">
        <v>7159.26</v>
      </c>
      <c r="F590" s="38">
        <f t="shared" si="58"/>
        <v>107388.9</v>
      </c>
      <c r="G590" s="39">
        <f t="shared" si="52"/>
        <v>107388.9</v>
      </c>
      <c r="H590" s="26">
        <f t="shared" si="53"/>
        <v>0</v>
      </c>
    </row>
    <row r="591" spans="1:8" ht="26.4" x14ac:dyDescent="0.25">
      <c r="A591" s="51">
        <v>5.0999999999999996</v>
      </c>
      <c r="B591" s="41" t="s">
        <v>330</v>
      </c>
      <c r="C591" s="46">
        <v>1</v>
      </c>
      <c r="D591" s="37" t="s">
        <v>42</v>
      </c>
      <c r="E591" s="34">
        <v>13676.69</v>
      </c>
      <c r="F591" s="38">
        <f t="shared" si="58"/>
        <v>13676.69</v>
      </c>
      <c r="G591" s="39">
        <f t="shared" si="52"/>
        <v>13676.69</v>
      </c>
      <c r="H591" s="26">
        <f t="shared" si="53"/>
        <v>0</v>
      </c>
    </row>
    <row r="592" spans="1:8" ht="26.4" x14ac:dyDescent="0.25">
      <c r="A592" s="51">
        <v>5.1100000000000003</v>
      </c>
      <c r="B592" s="41" t="s">
        <v>331</v>
      </c>
      <c r="C592" s="46">
        <v>1</v>
      </c>
      <c r="D592" s="37" t="s">
        <v>42</v>
      </c>
      <c r="E592" s="34">
        <v>10782.46</v>
      </c>
      <c r="F592" s="38">
        <f t="shared" si="58"/>
        <v>10782.46</v>
      </c>
      <c r="G592" s="39">
        <f t="shared" ref="G592:G655" si="59">ROUND(C592*E592,2)</f>
        <v>10782.46</v>
      </c>
      <c r="H592" s="26">
        <f t="shared" si="53"/>
        <v>0</v>
      </c>
    </row>
    <row r="593" spans="1:8" ht="26.4" x14ac:dyDescent="0.25">
      <c r="A593" s="40">
        <v>5.12</v>
      </c>
      <c r="B593" s="41" t="s">
        <v>332</v>
      </c>
      <c r="C593" s="46">
        <v>5</v>
      </c>
      <c r="D593" s="37" t="s">
        <v>42</v>
      </c>
      <c r="E593" s="34">
        <v>5332.93</v>
      </c>
      <c r="F593" s="38">
        <f t="shared" si="58"/>
        <v>26664.65</v>
      </c>
      <c r="G593" s="39">
        <f t="shared" si="59"/>
        <v>26664.65</v>
      </c>
      <c r="H593" s="26">
        <f t="shared" ref="H593:H656" si="60">G593-F593</f>
        <v>0</v>
      </c>
    </row>
    <row r="594" spans="1:8" x14ac:dyDescent="0.25">
      <c r="A594" s="51">
        <v>5.13</v>
      </c>
      <c r="B594" s="41" t="s">
        <v>333</v>
      </c>
      <c r="C594" s="46">
        <v>38</v>
      </c>
      <c r="D594" s="37" t="s">
        <v>42</v>
      </c>
      <c r="E594" s="34">
        <v>3522.99</v>
      </c>
      <c r="F594" s="38">
        <f t="shared" si="58"/>
        <v>133873.62</v>
      </c>
      <c r="G594" s="39">
        <f t="shared" si="59"/>
        <v>133873.62</v>
      </c>
      <c r="H594" s="26">
        <f t="shared" si="60"/>
        <v>0</v>
      </c>
    </row>
    <row r="595" spans="1:8" x14ac:dyDescent="0.25">
      <c r="A595" s="51">
        <v>5.14</v>
      </c>
      <c r="B595" s="41" t="s">
        <v>73</v>
      </c>
      <c r="C595" s="46">
        <v>15</v>
      </c>
      <c r="D595" s="37" t="s">
        <v>42</v>
      </c>
      <c r="E595" s="34">
        <v>2508.4699999999998</v>
      </c>
      <c r="F595" s="38">
        <f t="shared" si="58"/>
        <v>37627.050000000003</v>
      </c>
      <c r="G595" s="39">
        <f t="shared" si="59"/>
        <v>37627.050000000003</v>
      </c>
      <c r="H595" s="26">
        <f t="shared" si="60"/>
        <v>0</v>
      </c>
    </row>
    <row r="596" spans="1:8" x14ac:dyDescent="0.25">
      <c r="A596" s="84">
        <v>5.15</v>
      </c>
      <c r="B596" s="53" t="s">
        <v>74</v>
      </c>
      <c r="C596" s="54">
        <v>5</v>
      </c>
      <c r="D596" s="55" t="s">
        <v>42</v>
      </c>
      <c r="E596" s="56">
        <v>1559.86</v>
      </c>
      <c r="F596" s="57">
        <f t="shared" si="58"/>
        <v>7799.3</v>
      </c>
      <c r="G596" s="39">
        <f t="shared" si="59"/>
        <v>7799.3</v>
      </c>
      <c r="H596" s="26">
        <f t="shared" si="60"/>
        <v>0</v>
      </c>
    </row>
    <row r="597" spans="1:8" ht="39.6" x14ac:dyDescent="0.25">
      <c r="A597" s="51">
        <v>5.16</v>
      </c>
      <c r="B597" s="41" t="s">
        <v>76</v>
      </c>
      <c r="C597" s="46">
        <v>40</v>
      </c>
      <c r="D597" s="37" t="s">
        <v>42</v>
      </c>
      <c r="E597" s="34">
        <v>29818.3</v>
      </c>
      <c r="F597" s="38">
        <f t="shared" si="58"/>
        <v>1192732</v>
      </c>
      <c r="G597" s="39">
        <f t="shared" si="59"/>
        <v>1192732</v>
      </c>
      <c r="H597" s="26">
        <f t="shared" si="60"/>
        <v>0</v>
      </c>
    </row>
    <row r="598" spans="1:8" ht="6" customHeight="1" x14ac:dyDescent="0.25">
      <c r="A598" s="51"/>
      <c r="B598" s="41"/>
      <c r="C598" s="46"/>
      <c r="D598" s="37"/>
      <c r="E598" s="34"/>
      <c r="F598" s="38"/>
      <c r="G598" s="39">
        <f t="shared" si="59"/>
        <v>0</v>
      </c>
      <c r="H598" s="26">
        <f t="shared" si="60"/>
        <v>0</v>
      </c>
    </row>
    <row r="599" spans="1:8" ht="26.4" x14ac:dyDescent="0.25">
      <c r="A599" s="35">
        <v>6</v>
      </c>
      <c r="B599" s="30" t="s">
        <v>77</v>
      </c>
      <c r="C599" s="36"/>
      <c r="D599" s="37"/>
      <c r="E599" s="34"/>
      <c r="F599" s="38"/>
      <c r="G599" s="39">
        <f t="shared" si="59"/>
        <v>0</v>
      </c>
      <c r="H599" s="26">
        <f t="shared" si="60"/>
        <v>0</v>
      </c>
    </row>
    <row r="600" spans="1:8" ht="39.6" x14ac:dyDescent="0.25">
      <c r="A600" s="59">
        <v>6.1</v>
      </c>
      <c r="B600" s="41" t="s">
        <v>334</v>
      </c>
      <c r="C600" s="46">
        <v>6</v>
      </c>
      <c r="D600" s="37" t="s">
        <v>42</v>
      </c>
      <c r="E600" s="34">
        <v>147080</v>
      </c>
      <c r="F600" s="38">
        <f>ROUND(C600*E600,2)</f>
        <v>882480</v>
      </c>
      <c r="G600" s="39">
        <f t="shared" si="59"/>
        <v>882480</v>
      </c>
      <c r="H600" s="26">
        <f t="shared" si="60"/>
        <v>0</v>
      </c>
    </row>
    <row r="601" spans="1:8" ht="39.6" x14ac:dyDescent="0.25">
      <c r="A601" s="59">
        <v>6.2</v>
      </c>
      <c r="B601" s="41" t="s">
        <v>225</v>
      </c>
      <c r="C601" s="46">
        <v>5</v>
      </c>
      <c r="D601" s="37" t="s">
        <v>42</v>
      </c>
      <c r="E601" s="34">
        <v>41032.239999999998</v>
      </c>
      <c r="F601" s="38">
        <f>ROUND(C601*E601,2)</f>
        <v>205161.2</v>
      </c>
      <c r="G601" s="39">
        <f t="shared" si="59"/>
        <v>205161.2</v>
      </c>
      <c r="H601" s="26">
        <f t="shared" si="60"/>
        <v>0</v>
      </c>
    </row>
    <row r="602" spans="1:8" ht="39.6" x14ac:dyDescent="0.25">
      <c r="A602" s="59">
        <v>6.3</v>
      </c>
      <c r="B602" s="41" t="s">
        <v>335</v>
      </c>
      <c r="C602" s="46">
        <v>4</v>
      </c>
      <c r="D602" s="37" t="s">
        <v>42</v>
      </c>
      <c r="E602" s="34">
        <v>14377.91</v>
      </c>
      <c r="F602" s="38">
        <f>ROUND(C602*E602,2)</f>
        <v>57511.64</v>
      </c>
      <c r="G602" s="39">
        <f t="shared" si="59"/>
        <v>57511.64</v>
      </c>
      <c r="H602" s="26">
        <f t="shared" si="60"/>
        <v>0</v>
      </c>
    </row>
    <row r="603" spans="1:8" x14ac:dyDescent="0.25">
      <c r="A603" s="59">
        <v>6.4</v>
      </c>
      <c r="B603" s="41" t="s">
        <v>83</v>
      </c>
      <c r="C603" s="46">
        <v>23</v>
      </c>
      <c r="D603" s="37" t="s">
        <v>42</v>
      </c>
      <c r="E603" s="34">
        <v>7304.14</v>
      </c>
      <c r="F603" s="38">
        <f>ROUND(C603*E603,2)</f>
        <v>167995.22</v>
      </c>
      <c r="G603" s="39">
        <f t="shared" si="59"/>
        <v>167995.22</v>
      </c>
      <c r="H603" s="26">
        <f t="shared" si="60"/>
        <v>0</v>
      </c>
    </row>
    <row r="604" spans="1:8" ht="8.25" customHeight="1" x14ac:dyDescent="0.25">
      <c r="A604" s="59"/>
      <c r="B604" s="98"/>
      <c r="C604" s="46"/>
      <c r="D604" s="37"/>
      <c r="E604" s="34"/>
      <c r="F604" s="38"/>
      <c r="G604" s="39">
        <f t="shared" si="59"/>
        <v>0</v>
      </c>
      <c r="H604" s="26">
        <f t="shared" si="60"/>
        <v>0</v>
      </c>
    </row>
    <row r="605" spans="1:8" x14ac:dyDescent="0.25">
      <c r="A605" s="35">
        <v>7</v>
      </c>
      <c r="B605" s="30" t="s">
        <v>85</v>
      </c>
      <c r="C605" s="36"/>
      <c r="D605" s="37"/>
      <c r="E605" s="34"/>
      <c r="F605" s="38"/>
      <c r="G605" s="39">
        <f t="shared" si="59"/>
        <v>0</v>
      </c>
      <c r="H605" s="26">
        <f t="shared" si="60"/>
        <v>0</v>
      </c>
    </row>
    <row r="606" spans="1:8" x14ac:dyDescent="0.25">
      <c r="A606" s="64">
        <v>7.1</v>
      </c>
      <c r="B606" s="41" t="s">
        <v>86</v>
      </c>
      <c r="C606" s="46">
        <v>12.78</v>
      </c>
      <c r="D606" s="37" t="s">
        <v>24</v>
      </c>
      <c r="E606" s="34">
        <v>13413.54</v>
      </c>
      <c r="F606" s="38">
        <f>ROUND(C606*E606,2)</f>
        <v>171425.04</v>
      </c>
      <c r="G606" s="39">
        <f t="shared" si="59"/>
        <v>171425.04</v>
      </c>
      <c r="H606" s="26">
        <f t="shared" si="60"/>
        <v>0</v>
      </c>
    </row>
    <row r="607" spans="1:8" ht="5.25" customHeight="1" x14ac:dyDescent="0.25">
      <c r="A607" s="40"/>
      <c r="B607" s="41"/>
      <c r="C607" s="46"/>
      <c r="D607" s="37"/>
      <c r="E607" s="34"/>
      <c r="F607" s="38"/>
      <c r="G607" s="39">
        <f t="shared" si="59"/>
        <v>0</v>
      </c>
      <c r="H607" s="26">
        <f t="shared" si="60"/>
        <v>0</v>
      </c>
    </row>
    <row r="608" spans="1:8" x14ac:dyDescent="0.25">
      <c r="A608" s="35">
        <v>8</v>
      </c>
      <c r="B608" s="30" t="s">
        <v>87</v>
      </c>
      <c r="C608" s="36"/>
      <c r="D608" s="37"/>
      <c r="E608" s="34"/>
      <c r="F608" s="38"/>
      <c r="G608" s="39">
        <f t="shared" si="59"/>
        <v>0</v>
      </c>
      <c r="H608" s="26">
        <f t="shared" si="60"/>
        <v>0</v>
      </c>
    </row>
    <row r="609" spans="1:8" ht="26.4" x14ac:dyDescent="0.25">
      <c r="A609" s="43">
        <v>8.1</v>
      </c>
      <c r="B609" s="30" t="s">
        <v>336</v>
      </c>
      <c r="C609" s="36"/>
      <c r="D609" s="37"/>
      <c r="E609" s="34"/>
      <c r="F609" s="38"/>
      <c r="G609" s="39">
        <f t="shared" si="59"/>
        <v>0</v>
      </c>
      <c r="H609" s="26">
        <f t="shared" si="60"/>
        <v>0</v>
      </c>
    </row>
    <row r="610" spans="1:8" x14ac:dyDescent="0.25">
      <c r="A610" s="40" t="s">
        <v>89</v>
      </c>
      <c r="B610" s="41" t="s">
        <v>18</v>
      </c>
      <c r="C610" s="46">
        <v>6</v>
      </c>
      <c r="D610" s="37" t="s">
        <v>19</v>
      </c>
      <c r="E610" s="34">
        <v>291.64999999999998</v>
      </c>
      <c r="F610" s="38">
        <f t="shared" ref="F610:F618" si="61">ROUND(C610*E610,2)</f>
        <v>1749.9</v>
      </c>
      <c r="G610" s="39">
        <f t="shared" si="59"/>
        <v>1749.9</v>
      </c>
      <c r="H610" s="26">
        <f t="shared" si="60"/>
        <v>0</v>
      </c>
    </row>
    <row r="611" spans="1:8" ht="26.4" x14ac:dyDescent="0.25">
      <c r="A611" s="40" t="s">
        <v>90</v>
      </c>
      <c r="B611" s="41" t="s">
        <v>337</v>
      </c>
      <c r="C611" s="46">
        <v>30</v>
      </c>
      <c r="D611" s="37" t="s">
        <v>19</v>
      </c>
      <c r="E611" s="34">
        <v>5934.14</v>
      </c>
      <c r="F611" s="38">
        <f t="shared" si="61"/>
        <v>178024.2</v>
      </c>
      <c r="G611" s="39">
        <f t="shared" si="59"/>
        <v>178024.2</v>
      </c>
      <c r="H611" s="26">
        <f t="shared" si="60"/>
        <v>0</v>
      </c>
    </row>
    <row r="612" spans="1:8" ht="26.4" x14ac:dyDescent="0.25">
      <c r="A612" s="40" t="s">
        <v>92</v>
      </c>
      <c r="B612" s="41" t="s">
        <v>338</v>
      </c>
      <c r="C612" s="46">
        <v>8</v>
      </c>
      <c r="D612" s="37" t="s">
        <v>42</v>
      </c>
      <c r="E612" s="34">
        <v>3283.91</v>
      </c>
      <c r="F612" s="38">
        <f t="shared" si="61"/>
        <v>26271.279999999999</v>
      </c>
      <c r="G612" s="39">
        <f t="shared" si="59"/>
        <v>26271.279999999999</v>
      </c>
      <c r="H612" s="26">
        <f t="shared" si="60"/>
        <v>0</v>
      </c>
    </row>
    <row r="613" spans="1:8" x14ac:dyDescent="0.25">
      <c r="A613" s="40" t="s">
        <v>94</v>
      </c>
      <c r="B613" s="41" t="s">
        <v>339</v>
      </c>
      <c r="C613" s="46">
        <v>4</v>
      </c>
      <c r="D613" s="37" t="s">
        <v>42</v>
      </c>
      <c r="E613" s="34">
        <v>3522.99</v>
      </c>
      <c r="F613" s="38">
        <f t="shared" si="61"/>
        <v>14091.96</v>
      </c>
      <c r="G613" s="39">
        <f t="shared" si="59"/>
        <v>14091.96</v>
      </c>
      <c r="H613" s="26">
        <f t="shared" si="60"/>
        <v>0</v>
      </c>
    </row>
    <row r="614" spans="1:8" x14ac:dyDescent="0.25">
      <c r="A614" s="40" t="s">
        <v>96</v>
      </c>
      <c r="B614" s="41" t="s">
        <v>97</v>
      </c>
      <c r="C614" s="46">
        <v>4</v>
      </c>
      <c r="D614" s="37" t="s">
        <v>42</v>
      </c>
      <c r="E614" s="34">
        <v>16096.25</v>
      </c>
      <c r="F614" s="38">
        <f t="shared" si="61"/>
        <v>64385</v>
      </c>
      <c r="G614" s="39">
        <f t="shared" si="59"/>
        <v>64385</v>
      </c>
      <c r="H614" s="26">
        <f t="shared" si="60"/>
        <v>0</v>
      </c>
    </row>
    <row r="615" spans="1:8" ht="26.4" x14ac:dyDescent="0.25">
      <c r="A615" s="40" t="s">
        <v>98</v>
      </c>
      <c r="B615" s="41" t="s">
        <v>99</v>
      </c>
      <c r="C615" s="46">
        <v>8</v>
      </c>
      <c r="D615" s="37" t="s">
        <v>42</v>
      </c>
      <c r="E615" s="34">
        <v>6185.8</v>
      </c>
      <c r="F615" s="38">
        <f t="shared" si="61"/>
        <v>49486.400000000001</v>
      </c>
      <c r="G615" s="39">
        <f t="shared" si="59"/>
        <v>49486.400000000001</v>
      </c>
      <c r="H615" s="26">
        <f t="shared" si="60"/>
        <v>0</v>
      </c>
    </row>
    <row r="616" spans="1:8" x14ac:dyDescent="0.25">
      <c r="A616" s="40" t="s">
        <v>100</v>
      </c>
      <c r="B616" s="41" t="s">
        <v>101</v>
      </c>
      <c r="C616" s="46">
        <v>9.6</v>
      </c>
      <c r="D616" s="37" t="s">
        <v>28</v>
      </c>
      <c r="E616" s="34">
        <v>262.02</v>
      </c>
      <c r="F616" s="38">
        <f t="shared" si="61"/>
        <v>2515.39</v>
      </c>
      <c r="G616" s="39">
        <f t="shared" si="59"/>
        <v>2515.39</v>
      </c>
      <c r="H616" s="26">
        <f t="shared" si="60"/>
        <v>0</v>
      </c>
    </row>
    <row r="617" spans="1:8" x14ac:dyDescent="0.25">
      <c r="A617" s="40" t="s">
        <v>102</v>
      </c>
      <c r="B617" s="41" t="s">
        <v>103</v>
      </c>
      <c r="C617" s="46">
        <v>9.6</v>
      </c>
      <c r="D617" s="37" t="s">
        <v>28</v>
      </c>
      <c r="E617" s="34">
        <v>366.88</v>
      </c>
      <c r="F617" s="38">
        <f t="shared" si="61"/>
        <v>3522.05</v>
      </c>
      <c r="G617" s="39">
        <f t="shared" si="59"/>
        <v>3522.05</v>
      </c>
      <c r="H617" s="26">
        <f t="shared" si="60"/>
        <v>0</v>
      </c>
    </row>
    <row r="618" spans="1:8" x14ac:dyDescent="0.25">
      <c r="A618" s="40" t="s">
        <v>104</v>
      </c>
      <c r="B618" s="41" t="s">
        <v>105</v>
      </c>
      <c r="C618" s="46">
        <v>2</v>
      </c>
      <c r="D618" s="37" t="s">
        <v>42</v>
      </c>
      <c r="E618" s="34">
        <v>55145.04</v>
      </c>
      <c r="F618" s="38">
        <f t="shared" si="61"/>
        <v>110290.08</v>
      </c>
      <c r="G618" s="39">
        <f t="shared" si="59"/>
        <v>110290.08</v>
      </c>
      <c r="H618" s="26">
        <f t="shared" si="60"/>
        <v>0</v>
      </c>
    </row>
    <row r="619" spans="1:8" x14ac:dyDescent="0.25">
      <c r="A619" s="40"/>
      <c r="B619" s="41"/>
      <c r="C619" s="46"/>
      <c r="D619" s="37"/>
      <c r="E619" s="34"/>
      <c r="F619" s="38"/>
      <c r="G619" s="39">
        <f t="shared" si="59"/>
        <v>0</v>
      </c>
      <c r="H619" s="26">
        <f t="shared" si="60"/>
        <v>0</v>
      </c>
    </row>
    <row r="620" spans="1:8" ht="26.4" x14ac:dyDescent="0.25">
      <c r="A620" s="43">
        <v>8.1999999999999993</v>
      </c>
      <c r="B620" s="30" t="s">
        <v>340</v>
      </c>
      <c r="C620" s="36"/>
      <c r="D620" s="37"/>
      <c r="E620" s="34"/>
      <c r="F620" s="38"/>
      <c r="G620" s="39">
        <f t="shared" si="59"/>
        <v>0</v>
      </c>
      <c r="H620" s="26">
        <f t="shared" si="60"/>
        <v>0</v>
      </c>
    </row>
    <row r="621" spans="1:8" x14ac:dyDescent="0.25">
      <c r="A621" s="40" t="s">
        <v>107</v>
      </c>
      <c r="B621" s="41" t="s">
        <v>18</v>
      </c>
      <c r="C621" s="46">
        <v>6</v>
      </c>
      <c r="D621" s="37" t="s">
        <v>19</v>
      </c>
      <c r="E621" s="34">
        <v>291.64999999999998</v>
      </c>
      <c r="F621" s="38">
        <f t="shared" ref="F621:F629" si="62">ROUND(C621*E621,2)</f>
        <v>1749.9</v>
      </c>
      <c r="G621" s="39">
        <f t="shared" si="59"/>
        <v>1749.9</v>
      </c>
      <c r="H621" s="26">
        <f t="shared" si="60"/>
        <v>0</v>
      </c>
    </row>
    <row r="622" spans="1:8" ht="26.4" x14ac:dyDescent="0.25">
      <c r="A622" s="40" t="s">
        <v>108</v>
      </c>
      <c r="B622" s="41" t="s">
        <v>341</v>
      </c>
      <c r="C622" s="46">
        <v>15</v>
      </c>
      <c r="D622" s="37" t="s">
        <v>19</v>
      </c>
      <c r="E622" s="34">
        <v>2740.12</v>
      </c>
      <c r="F622" s="38">
        <f t="shared" si="62"/>
        <v>41101.800000000003</v>
      </c>
      <c r="G622" s="39">
        <f t="shared" si="59"/>
        <v>41101.800000000003</v>
      </c>
      <c r="H622" s="26">
        <f t="shared" si="60"/>
        <v>0</v>
      </c>
    </row>
    <row r="623" spans="1:8" ht="26.4" x14ac:dyDescent="0.25">
      <c r="A623" s="40" t="s">
        <v>110</v>
      </c>
      <c r="B623" s="41" t="s">
        <v>273</v>
      </c>
      <c r="C623" s="46">
        <v>4</v>
      </c>
      <c r="D623" s="37" t="s">
        <v>42</v>
      </c>
      <c r="E623" s="34">
        <v>962.66</v>
      </c>
      <c r="F623" s="38">
        <f t="shared" si="62"/>
        <v>3850.64</v>
      </c>
      <c r="G623" s="39">
        <f t="shared" si="59"/>
        <v>3850.64</v>
      </c>
      <c r="H623" s="26">
        <f t="shared" si="60"/>
        <v>0</v>
      </c>
    </row>
    <row r="624" spans="1:8" x14ac:dyDescent="0.25">
      <c r="A624" s="40" t="s">
        <v>112</v>
      </c>
      <c r="B624" s="41" t="s">
        <v>342</v>
      </c>
      <c r="C624" s="46">
        <v>2</v>
      </c>
      <c r="D624" s="37" t="s">
        <v>42</v>
      </c>
      <c r="E624" s="34">
        <v>2508.4699999999998</v>
      </c>
      <c r="F624" s="38">
        <f t="shared" si="62"/>
        <v>5016.9399999999996</v>
      </c>
      <c r="G624" s="39">
        <f t="shared" si="59"/>
        <v>5016.9399999999996</v>
      </c>
      <c r="H624" s="26">
        <f t="shared" si="60"/>
        <v>0</v>
      </c>
    </row>
    <row r="625" spans="1:8" x14ac:dyDescent="0.25">
      <c r="A625" s="40" t="s">
        <v>114</v>
      </c>
      <c r="B625" s="41" t="s">
        <v>97</v>
      </c>
      <c r="C625" s="46">
        <v>2</v>
      </c>
      <c r="D625" s="37" t="s">
        <v>42</v>
      </c>
      <c r="E625" s="34">
        <v>13413.54</v>
      </c>
      <c r="F625" s="38">
        <f t="shared" si="62"/>
        <v>26827.08</v>
      </c>
      <c r="G625" s="39">
        <f t="shared" si="59"/>
        <v>26827.08</v>
      </c>
      <c r="H625" s="26">
        <f t="shared" si="60"/>
        <v>0</v>
      </c>
    </row>
    <row r="626" spans="1:8" ht="26.4" x14ac:dyDescent="0.25">
      <c r="A626" s="40" t="s">
        <v>116</v>
      </c>
      <c r="B626" s="41" t="s">
        <v>99</v>
      </c>
      <c r="C626" s="46">
        <v>4</v>
      </c>
      <c r="D626" s="37" t="s">
        <v>42</v>
      </c>
      <c r="E626" s="34">
        <v>6185.8</v>
      </c>
      <c r="F626" s="38">
        <f t="shared" si="62"/>
        <v>24743.200000000001</v>
      </c>
      <c r="G626" s="39">
        <f t="shared" si="59"/>
        <v>24743.200000000001</v>
      </c>
      <c r="H626" s="26">
        <f t="shared" si="60"/>
        <v>0</v>
      </c>
    </row>
    <row r="627" spans="1:8" x14ac:dyDescent="0.25">
      <c r="A627" s="40" t="s">
        <v>118</v>
      </c>
      <c r="B627" s="41" t="s">
        <v>101</v>
      </c>
      <c r="C627" s="46">
        <v>4</v>
      </c>
      <c r="D627" s="37" t="s">
        <v>28</v>
      </c>
      <c r="E627" s="34">
        <v>262.02</v>
      </c>
      <c r="F627" s="38">
        <f t="shared" si="62"/>
        <v>1048.08</v>
      </c>
      <c r="G627" s="39">
        <f t="shared" si="59"/>
        <v>1048.08</v>
      </c>
      <c r="H627" s="26">
        <f t="shared" si="60"/>
        <v>0</v>
      </c>
    </row>
    <row r="628" spans="1:8" x14ac:dyDescent="0.25">
      <c r="A628" s="40" t="s">
        <v>120</v>
      </c>
      <c r="B628" s="41" t="s">
        <v>103</v>
      </c>
      <c r="C628" s="46">
        <v>4.8</v>
      </c>
      <c r="D628" s="37" t="s">
        <v>28</v>
      </c>
      <c r="E628" s="34">
        <v>366.88</v>
      </c>
      <c r="F628" s="38">
        <f t="shared" si="62"/>
        <v>1761.02</v>
      </c>
      <c r="G628" s="39">
        <f t="shared" si="59"/>
        <v>1761.02</v>
      </c>
      <c r="H628" s="26">
        <f t="shared" si="60"/>
        <v>0</v>
      </c>
    </row>
    <row r="629" spans="1:8" x14ac:dyDescent="0.25">
      <c r="A629" s="40" t="s">
        <v>122</v>
      </c>
      <c r="B629" s="41" t="s">
        <v>105</v>
      </c>
      <c r="C629" s="46">
        <v>1</v>
      </c>
      <c r="D629" s="61" t="s">
        <v>42</v>
      </c>
      <c r="E629" s="34">
        <v>40439.699999999997</v>
      </c>
      <c r="F629" s="38">
        <f t="shared" si="62"/>
        <v>40439.699999999997</v>
      </c>
      <c r="G629" s="39">
        <f t="shared" si="59"/>
        <v>40439.699999999997</v>
      </c>
      <c r="H629" s="26">
        <f t="shared" si="60"/>
        <v>0</v>
      </c>
    </row>
    <row r="630" spans="1:8" x14ac:dyDescent="0.25">
      <c r="A630" s="40"/>
      <c r="B630" s="41"/>
      <c r="C630" s="46"/>
      <c r="D630" s="37"/>
      <c r="E630" s="34"/>
      <c r="F630" s="38"/>
      <c r="G630" s="39">
        <f t="shared" si="59"/>
        <v>0</v>
      </c>
      <c r="H630" s="26">
        <f t="shared" si="60"/>
        <v>0</v>
      </c>
    </row>
    <row r="631" spans="1:8" ht="26.4" x14ac:dyDescent="0.25">
      <c r="A631" s="35">
        <v>9</v>
      </c>
      <c r="B631" s="30" t="s">
        <v>343</v>
      </c>
      <c r="C631" s="36"/>
      <c r="D631" s="37"/>
      <c r="E631" s="34"/>
      <c r="F631" s="38"/>
      <c r="G631" s="39">
        <f t="shared" si="59"/>
        <v>0</v>
      </c>
      <c r="H631" s="26">
        <f t="shared" si="60"/>
        <v>0</v>
      </c>
    </row>
    <row r="632" spans="1:8" x14ac:dyDescent="0.25">
      <c r="A632" s="58">
        <v>9.1</v>
      </c>
      <c r="B632" s="53" t="s">
        <v>161</v>
      </c>
      <c r="C632" s="54">
        <v>450</v>
      </c>
      <c r="D632" s="99" t="s">
        <v>42</v>
      </c>
      <c r="E632" s="56">
        <v>215.75</v>
      </c>
      <c r="F632" s="57">
        <f t="shared" ref="F632:F644" si="63">ROUND(C632*E632,2)</f>
        <v>97087.5</v>
      </c>
      <c r="G632" s="39">
        <f t="shared" si="59"/>
        <v>97087.5</v>
      </c>
      <c r="H632" s="26">
        <f t="shared" si="60"/>
        <v>0</v>
      </c>
    </row>
    <row r="633" spans="1:8" ht="26.4" x14ac:dyDescent="0.25">
      <c r="A633" s="59">
        <v>9.1999999999999993</v>
      </c>
      <c r="B633" s="41" t="s">
        <v>162</v>
      </c>
      <c r="C633" s="46">
        <v>2970</v>
      </c>
      <c r="D633" s="37" t="s">
        <v>163</v>
      </c>
      <c r="E633" s="34">
        <v>26.69</v>
      </c>
      <c r="F633" s="38">
        <f t="shared" si="63"/>
        <v>79269.3</v>
      </c>
      <c r="G633" s="39">
        <f t="shared" si="59"/>
        <v>79269.3</v>
      </c>
      <c r="H633" s="26">
        <f t="shared" si="60"/>
        <v>0</v>
      </c>
    </row>
    <row r="634" spans="1:8" x14ac:dyDescent="0.25">
      <c r="A634" s="59">
        <v>9.3000000000000007</v>
      </c>
      <c r="B634" s="41" t="s">
        <v>164</v>
      </c>
      <c r="C634" s="46">
        <v>990</v>
      </c>
      <c r="D634" s="37" t="s">
        <v>42</v>
      </c>
      <c r="E634" s="34">
        <v>84.42</v>
      </c>
      <c r="F634" s="38">
        <f t="shared" si="63"/>
        <v>83575.8</v>
      </c>
      <c r="G634" s="39">
        <f t="shared" si="59"/>
        <v>83575.8</v>
      </c>
      <c r="H634" s="26">
        <f t="shared" si="60"/>
        <v>0</v>
      </c>
    </row>
    <row r="635" spans="1:8" x14ac:dyDescent="0.25">
      <c r="A635" s="59">
        <v>9.4</v>
      </c>
      <c r="B635" s="41" t="s">
        <v>165</v>
      </c>
      <c r="C635" s="46">
        <v>450</v>
      </c>
      <c r="D635" s="37" t="s">
        <v>42</v>
      </c>
      <c r="E635" s="34">
        <v>109.56</v>
      </c>
      <c r="F635" s="38">
        <f t="shared" si="63"/>
        <v>49302</v>
      </c>
      <c r="G635" s="39">
        <f t="shared" si="59"/>
        <v>49302</v>
      </c>
      <c r="H635" s="26">
        <f t="shared" si="60"/>
        <v>0</v>
      </c>
    </row>
    <row r="636" spans="1:8" x14ac:dyDescent="0.25">
      <c r="A636" s="59">
        <v>9.5</v>
      </c>
      <c r="B636" s="41" t="s">
        <v>166</v>
      </c>
      <c r="C636" s="46">
        <v>450</v>
      </c>
      <c r="D636" s="37" t="s">
        <v>42</v>
      </c>
      <c r="E636" s="34">
        <v>240.13</v>
      </c>
      <c r="F636" s="38">
        <f t="shared" si="63"/>
        <v>108058.5</v>
      </c>
      <c r="G636" s="39">
        <f t="shared" si="59"/>
        <v>108058.5</v>
      </c>
      <c r="H636" s="26">
        <f t="shared" si="60"/>
        <v>0</v>
      </c>
    </row>
    <row r="637" spans="1:8" x14ac:dyDescent="0.25">
      <c r="A637" s="59">
        <v>9.6</v>
      </c>
      <c r="B637" s="41" t="s">
        <v>167</v>
      </c>
      <c r="C637" s="46">
        <v>450</v>
      </c>
      <c r="D637" s="37" t="s">
        <v>42</v>
      </c>
      <c r="E637" s="34">
        <v>403.02</v>
      </c>
      <c r="F637" s="38">
        <f t="shared" si="63"/>
        <v>181359</v>
      </c>
      <c r="G637" s="39">
        <f t="shared" si="59"/>
        <v>181359</v>
      </c>
      <c r="H637" s="26">
        <f t="shared" si="60"/>
        <v>0</v>
      </c>
    </row>
    <row r="638" spans="1:8" x14ac:dyDescent="0.25">
      <c r="A638" s="59">
        <v>9.6999999999999993</v>
      </c>
      <c r="B638" s="41" t="s">
        <v>168</v>
      </c>
      <c r="C638" s="46">
        <v>450</v>
      </c>
      <c r="D638" s="37" t="s">
        <v>42</v>
      </c>
      <c r="E638" s="34">
        <v>1343.42</v>
      </c>
      <c r="F638" s="38">
        <f t="shared" si="63"/>
        <v>604539</v>
      </c>
      <c r="G638" s="39">
        <f t="shared" si="59"/>
        <v>604539</v>
      </c>
      <c r="H638" s="26">
        <f t="shared" si="60"/>
        <v>0</v>
      </c>
    </row>
    <row r="639" spans="1:8" x14ac:dyDescent="0.25">
      <c r="A639" s="59">
        <v>9.8000000000000007</v>
      </c>
      <c r="B639" s="41" t="s">
        <v>169</v>
      </c>
      <c r="C639" s="46">
        <v>450</v>
      </c>
      <c r="D639" s="37" t="s">
        <v>163</v>
      </c>
      <c r="E639" s="34">
        <v>36.22</v>
      </c>
      <c r="F639" s="38">
        <f t="shared" si="63"/>
        <v>16299</v>
      </c>
      <c r="G639" s="39">
        <f t="shared" si="59"/>
        <v>16299</v>
      </c>
      <c r="H639" s="26">
        <f t="shared" si="60"/>
        <v>0</v>
      </c>
    </row>
    <row r="640" spans="1:8" x14ac:dyDescent="0.25">
      <c r="A640" s="59">
        <v>9.9</v>
      </c>
      <c r="B640" s="41" t="s">
        <v>170</v>
      </c>
      <c r="C640" s="46">
        <v>450</v>
      </c>
      <c r="D640" s="37" t="s">
        <v>42</v>
      </c>
      <c r="E640" s="34">
        <v>342.69</v>
      </c>
      <c r="F640" s="38">
        <f t="shared" si="63"/>
        <v>154210.5</v>
      </c>
      <c r="G640" s="39">
        <f t="shared" si="59"/>
        <v>154210.5</v>
      </c>
      <c r="H640" s="26">
        <f t="shared" si="60"/>
        <v>0</v>
      </c>
    </row>
    <row r="641" spans="1:8" x14ac:dyDescent="0.25">
      <c r="A641" s="51">
        <v>9.1</v>
      </c>
      <c r="B641" s="41" t="s">
        <v>171</v>
      </c>
      <c r="C641" s="46">
        <v>450</v>
      </c>
      <c r="D641" s="37" t="s">
        <v>42</v>
      </c>
      <c r="E641" s="34">
        <v>25.3</v>
      </c>
      <c r="F641" s="38">
        <f t="shared" si="63"/>
        <v>11385</v>
      </c>
      <c r="G641" s="39">
        <f t="shared" si="59"/>
        <v>11385</v>
      </c>
      <c r="H641" s="26">
        <f t="shared" si="60"/>
        <v>0</v>
      </c>
    </row>
    <row r="642" spans="1:8" x14ac:dyDescent="0.25">
      <c r="A642" s="40">
        <v>9.11</v>
      </c>
      <c r="B642" s="41" t="s">
        <v>172</v>
      </c>
      <c r="C642" s="46">
        <v>450</v>
      </c>
      <c r="D642" s="37" t="s">
        <v>42</v>
      </c>
      <c r="E642" s="34">
        <v>27.83</v>
      </c>
      <c r="F642" s="38">
        <f t="shared" si="63"/>
        <v>12523.5</v>
      </c>
      <c r="G642" s="39">
        <f t="shared" si="59"/>
        <v>12523.5</v>
      </c>
      <c r="H642" s="26">
        <f t="shared" si="60"/>
        <v>0</v>
      </c>
    </row>
    <row r="643" spans="1:8" x14ac:dyDescent="0.25">
      <c r="A643" s="40">
        <v>9.1199999999999992</v>
      </c>
      <c r="B643" s="41" t="s">
        <v>173</v>
      </c>
      <c r="C643" s="46">
        <v>742.5</v>
      </c>
      <c r="D643" s="37" t="s">
        <v>24</v>
      </c>
      <c r="E643" s="34">
        <v>816.13</v>
      </c>
      <c r="F643" s="38">
        <f t="shared" si="63"/>
        <v>605976.53</v>
      </c>
      <c r="G643" s="39">
        <f t="shared" si="59"/>
        <v>605976.53</v>
      </c>
      <c r="H643" s="26">
        <f t="shared" si="60"/>
        <v>0</v>
      </c>
    </row>
    <row r="644" spans="1:8" x14ac:dyDescent="0.25">
      <c r="A644" s="51">
        <v>9.1300000000000008</v>
      </c>
      <c r="B644" s="41" t="s">
        <v>174</v>
      </c>
      <c r="C644" s="46">
        <v>450</v>
      </c>
      <c r="D644" s="37" t="s">
        <v>42</v>
      </c>
      <c r="E644" s="34">
        <v>772.33</v>
      </c>
      <c r="F644" s="38">
        <f t="shared" si="63"/>
        <v>347548.5</v>
      </c>
      <c r="G644" s="39">
        <f t="shared" si="59"/>
        <v>347548.5</v>
      </c>
      <c r="H644" s="26">
        <f t="shared" si="60"/>
        <v>0</v>
      </c>
    </row>
    <row r="645" spans="1:8" x14ac:dyDescent="0.25">
      <c r="A645" s="40"/>
      <c r="B645" s="41"/>
      <c r="C645" s="46"/>
      <c r="D645" s="37"/>
      <c r="E645" s="34"/>
      <c r="F645" s="38"/>
      <c r="G645" s="39">
        <f t="shared" si="59"/>
        <v>0</v>
      </c>
      <c r="H645" s="26">
        <f t="shared" si="60"/>
        <v>0</v>
      </c>
    </row>
    <row r="646" spans="1:8" x14ac:dyDescent="0.25">
      <c r="A646" s="35">
        <v>10</v>
      </c>
      <c r="B646" s="30" t="s">
        <v>175</v>
      </c>
      <c r="C646" s="36"/>
      <c r="D646" s="37"/>
      <c r="E646" s="34"/>
      <c r="F646" s="38"/>
      <c r="G646" s="39">
        <f t="shared" si="59"/>
        <v>0</v>
      </c>
      <c r="H646" s="26">
        <f t="shared" si="60"/>
        <v>0</v>
      </c>
    </row>
    <row r="647" spans="1:8" x14ac:dyDescent="0.25">
      <c r="A647" s="59">
        <v>10.1</v>
      </c>
      <c r="B647" s="41" t="s">
        <v>344</v>
      </c>
      <c r="C647" s="96">
        <v>1286.5899999999999</v>
      </c>
      <c r="D647" s="37" t="s">
        <v>19</v>
      </c>
      <c r="E647" s="34">
        <v>153.69999999999999</v>
      </c>
      <c r="F647" s="38">
        <f>ROUND(C647*E647,2)</f>
        <v>197748.88</v>
      </c>
      <c r="G647" s="39">
        <f t="shared" si="59"/>
        <v>197748.88</v>
      </c>
      <c r="H647" s="26">
        <f t="shared" si="60"/>
        <v>0</v>
      </c>
    </row>
    <row r="648" spans="1:8" x14ac:dyDescent="0.25">
      <c r="A648" s="59">
        <v>10.199999999999999</v>
      </c>
      <c r="B648" s="41" t="s">
        <v>177</v>
      </c>
      <c r="C648" s="96">
        <v>548.37</v>
      </c>
      <c r="D648" s="37" t="s">
        <v>19</v>
      </c>
      <c r="E648" s="34">
        <v>87.13</v>
      </c>
      <c r="F648" s="38">
        <f>ROUND(C648*E648,2)</f>
        <v>47779.48</v>
      </c>
      <c r="G648" s="39">
        <f t="shared" si="59"/>
        <v>47779.48</v>
      </c>
      <c r="H648" s="26">
        <f t="shared" si="60"/>
        <v>0</v>
      </c>
    </row>
    <row r="649" spans="1:8" x14ac:dyDescent="0.25">
      <c r="A649" s="59">
        <v>10.3</v>
      </c>
      <c r="B649" s="41" t="s">
        <v>178</v>
      </c>
      <c r="C649" s="96">
        <v>992.2</v>
      </c>
      <c r="D649" s="37" t="s">
        <v>19</v>
      </c>
      <c r="E649" s="34">
        <v>58.35</v>
      </c>
      <c r="F649" s="38">
        <f>ROUND(C649*E649,2)</f>
        <v>57894.87</v>
      </c>
      <c r="G649" s="39">
        <f t="shared" si="59"/>
        <v>57894.87</v>
      </c>
      <c r="H649" s="26">
        <f t="shared" si="60"/>
        <v>0</v>
      </c>
    </row>
    <row r="650" spans="1:8" x14ac:dyDescent="0.25">
      <c r="A650" s="59">
        <v>10.4</v>
      </c>
      <c r="B650" s="41" t="s">
        <v>179</v>
      </c>
      <c r="C650" s="96">
        <v>121</v>
      </c>
      <c r="D650" s="37" t="s">
        <v>19</v>
      </c>
      <c r="E650" s="34">
        <v>44.43</v>
      </c>
      <c r="F650" s="38">
        <f>ROUND(C650*E650,2)</f>
        <v>5376.03</v>
      </c>
      <c r="G650" s="39">
        <f t="shared" si="59"/>
        <v>5376.03</v>
      </c>
      <c r="H650" s="26">
        <f t="shared" si="60"/>
        <v>0</v>
      </c>
    </row>
    <row r="651" spans="1:8" x14ac:dyDescent="0.25">
      <c r="A651" s="40"/>
      <c r="B651" s="41"/>
      <c r="C651" s="96">
        <v>0</v>
      </c>
      <c r="D651" s="37"/>
      <c r="E651" s="34"/>
      <c r="F651" s="38"/>
      <c r="G651" s="39">
        <f t="shared" si="59"/>
        <v>0</v>
      </c>
      <c r="H651" s="26">
        <f t="shared" si="60"/>
        <v>0</v>
      </c>
    </row>
    <row r="652" spans="1:8" x14ac:dyDescent="0.25">
      <c r="A652" s="35">
        <v>11</v>
      </c>
      <c r="B652" s="30" t="s">
        <v>180</v>
      </c>
      <c r="C652" s="36">
        <v>2948.17</v>
      </c>
      <c r="D652" s="37" t="s">
        <v>19</v>
      </c>
      <c r="E652" s="34">
        <v>46.15</v>
      </c>
      <c r="F652" s="38">
        <f>ROUND(C652*E652,2)</f>
        <v>136058.04999999999</v>
      </c>
      <c r="G652" s="39">
        <f t="shared" si="59"/>
        <v>136058.04999999999</v>
      </c>
      <c r="H652" s="26">
        <f t="shared" si="60"/>
        <v>0</v>
      </c>
    </row>
    <row r="653" spans="1:8" x14ac:dyDescent="0.25">
      <c r="A653" s="40"/>
      <c r="B653" s="41"/>
      <c r="C653" s="46"/>
      <c r="D653" s="37"/>
      <c r="E653" s="34"/>
      <c r="F653" s="38"/>
      <c r="G653" s="39">
        <f t="shared" si="59"/>
        <v>0</v>
      </c>
      <c r="H653" s="26">
        <f t="shared" si="60"/>
        <v>0</v>
      </c>
    </row>
    <row r="654" spans="1:8" x14ac:dyDescent="0.25">
      <c r="A654" s="35">
        <v>12</v>
      </c>
      <c r="B654" s="30" t="s">
        <v>181</v>
      </c>
      <c r="C654" s="36">
        <v>176</v>
      </c>
      <c r="D654" s="37" t="s">
        <v>182</v>
      </c>
      <c r="E654" s="34">
        <v>442.74</v>
      </c>
      <c r="F654" s="38">
        <f>ROUND(C654*E654,2)</f>
        <v>77922.240000000005</v>
      </c>
      <c r="G654" s="39">
        <f t="shared" si="59"/>
        <v>77922.240000000005</v>
      </c>
      <c r="H654" s="26">
        <f t="shared" si="60"/>
        <v>0</v>
      </c>
    </row>
    <row r="655" spans="1:8" x14ac:dyDescent="0.25">
      <c r="A655" s="40"/>
      <c r="B655" s="41"/>
      <c r="C655" s="46"/>
      <c r="D655" s="37"/>
      <c r="E655" s="34"/>
      <c r="F655" s="38"/>
      <c r="G655" s="39">
        <f t="shared" si="59"/>
        <v>0</v>
      </c>
      <c r="H655" s="26">
        <f t="shared" si="60"/>
        <v>0</v>
      </c>
    </row>
    <row r="656" spans="1:8" x14ac:dyDescent="0.25">
      <c r="A656" s="35">
        <f>+A654+1</f>
        <v>13</v>
      </c>
      <c r="B656" s="30" t="s">
        <v>183</v>
      </c>
      <c r="C656" s="36"/>
      <c r="D656" s="37"/>
      <c r="E656" s="34"/>
      <c r="F656" s="38"/>
      <c r="G656" s="39">
        <f t="shared" ref="G656:G719" si="64">ROUND(C656*E656,2)</f>
        <v>0</v>
      </c>
      <c r="H656" s="26">
        <f t="shared" si="60"/>
        <v>0</v>
      </c>
    </row>
    <row r="657" spans="1:10" x14ac:dyDescent="0.25">
      <c r="A657" s="59">
        <v>13.1</v>
      </c>
      <c r="B657" s="41" t="s">
        <v>188</v>
      </c>
      <c r="C657" s="46">
        <v>220</v>
      </c>
      <c r="D657" s="37" t="s">
        <v>42</v>
      </c>
      <c r="E657" s="34">
        <v>3461.98</v>
      </c>
      <c r="F657" s="38">
        <f>ROUND(C657*E657,2)</f>
        <v>761635.6</v>
      </c>
      <c r="G657" s="39">
        <f t="shared" si="64"/>
        <v>761635.6</v>
      </c>
      <c r="H657" s="26">
        <f t="shared" ref="H657:H720" si="65">G657-F657</f>
        <v>0</v>
      </c>
    </row>
    <row r="658" spans="1:10" x14ac:dyDescent="0.25">
      <c r="A658" s="59">
        <f>+A657+0.1</f>
        <v>13.2</v>
      </c>
      <c r="B658" s="41" t="s">
        <v>189</v>
      </c>
      <c r="C658" s="46">
        <v>27</v>
      </c>
      <c r="D658" s="37" t="s">
        <v>42</v>
      </c>
      <c r="E658" s="34">
        <v>13258.02</v>
      </c>
      <c r="F658" s="38">
        <f>ROUND(C658*E658,2)</f>
        <v>357966.54</v>
      </c>
      <c r="G658" s="39">
        <f t="shared" si="64"/>
        <v>357966.54</v>
      </c>
      <c r="H658" s="26">
        <f t="shared" si="65"/>
        <v>0</v>
      </c>
    </row>
    <row r="659" spans="1:10" x14ac:dyDescent="0.25">
      <c r="A659" s="59">
        <f>+A658+0.1</f>
        <v>13.299999999999999</v>
      </c>
      <c r="B659" s="41" t="s">
        <v>190</v>
      </c>
      <c r="C659" s="46">
        <v>55</v>
      </c>
      <c r="D659" s="37" t="s">
        <v>42</v>
      </c>
      <c r="E659" s="34">
        <v>14436.22</v>
      </c>
      <c r="F659" s="38">
        <f>ROUND(C659*E659,2)</f>
        <v>793992.1</v>
      </c>
      <c r="G659" s="39">
        <f t="shared" si="64"/>
        <v>793992.1</v>
      </c>
      <c r="H659" s="26">
        <f t="shared" si="65"/>
        <v>0</v>
      </c>
    </row>
    <row r="660" spans="1:10" x14ac:dyDescent="0.25">
      <c r="A660" s="40"/>
      <c r="B660" s="41"/>
      <c r="C660" s="46"/>
      <c r="D660" s="37"/>
      <c r="E660" s="34"/>
      <c r="F660" s="38"/>
      <c r="G660" s="39">
        <f t="shared" si="64"/>
        <v>0</v>
      </c>
      <c r="H660" s="26">
        <f t="shared" si="65"/>
        <v>0</v>
      </c>
    </row>
    <row r="661" spans="1:10" x14ac:dyDescent="0.25">
      <c r="A661" s="35">
        <f>+A656+1</f>
        <v>14</v>
      </c>
      <c r="B661" s="30" t="s">
        <v>191</v>
      </c>
      <c r="C661" s="36">
        <v>3242.99</v>
      </c>
      <c r="D661" s="37" t="s">
        <v>163</v>
      </c>
      <c r="E661" s="34">
        <v>119.33</v>
      </c>
      <c r="F661" s="38">
        <f>ROUND(C661*E661,2)</f>
        <v>386986</v>
      </c>
      <c r="G661" s="39">
        <f t="shared" si="64"/>
        <v>386986</v>
      </c>
      <c r="H661" s="26">
        <f t="shared" si="65"/>
        <v>0</v>
      </c>
    </row>
    <row r="662" spans="1:10" x14ac:dyDescent="0.25">
      <c r="A662" s="42"/>
      <c r="B662" s="30"/>
      <c r="C662" s="36"/>
      <c r="D662" s="37"/>
      <c r="E662" s="34"/>
      <c r="F662" s="38"/>
      <c r="G662" s="39">
        <f t="shared" si="64"/>
        <v>0</v>
      </c>
      <c r="H662" s="26">
        <f t="shared" si="65"/>
        <v>0</v>
      </c>
    </row>
    <row r="663" spans="1:10" s="78" customFormat="1" x14ac:dyDescent="0.25">
      <c r="A663" s="72"/>
      <c r="B663" s="73" t="s">
        <v>345</v>
      </c>
      <c r="C663" s="73"/>
      <c r="D663" s="74"/>
      <c r="E663" s="76"/>
      <c r="F663" s="76">
        <f>SUBTOTAL(9,F556:F661)</f>
        <v>16198745.740000002</v>
      </c>
      <c r="G663" s="39">
        <f t="shared" si="64"/>
        <v>0</v>
      </c>
      <c r="H663" s="26">
        <f t="shared" si="65"/>
        <v>-16198745.740000002</v>
      </c>
      <c r="I663" s="77"/>
      <c r="J663" s="77"/>
    </row>
    <row r="664" spans="1:10" x14ac:dyDescent="0.25">
      <c r="A664" s="51"/>
      <c r="B664" s="32"/>
      <c r="C664" s="79"/>
      <c r="D664" s="37"/>
      <c r="E664" s="34"/>
      <c r="F664" s="81"/>
      <c r="G664" s="39">
        <f t="shared" si="64"/>
        <v>0</v>
      </c>
      <c r="H664" s="26">
        <f t="shared" si="65"/>
        <v>0</v>
      </c>
    </row>
    <row r="665" spans="1:10" ht="26.4" x14ac:dyDescent="0.25">
      <c r="A665" s="29" t="s">
        <v>346</v>
      </c>
      <c r="B665" s="30" t="s">
        <v>347</v>
      </c>
      <c r="C665" s="30"/>
      <c r="D665" s="30"/>
      <c r="E665" s="34"/>
      <c r="F665" s="100"/>
      <c r="G665" s="39">
        <f t="shared" si="64"/>
        <v>0</v>
      </c>
      <c r="H665" s="26">
        <f t="shared" si="65"/>
        <v>0</v>
      </c>
    </row>
    <row r="666" spans="1:10" x14ac:dyDescent="0.25">
      <c r="A666" s="40"/>
      <c r="B666" s="101"/>
      <c r="C666" s="46"/>
      <c r="D666" s="37"/>
      <c r="E666" s="34"/>
      <c r="F666" s="38"/>
      <c r="G666" s="39">
        <f t="shared" si="64"/>
        <v>0</v>
      </c>
      <c r="H666" s="26">
        <f t="shared" si="65"/>
        <v>0</v>
      </c>
    </row>
    <row r="667" spans="1:10" x14ac:dyDescent="0.25">
      <c r="A667" s="35">
        <v>1</v>
      </c>
      <c r="B667" s="30" t="s">
        <v>348</v>
      </c>
      <c r="C667" s="36"/>
      <c r="D667" s="37"/>
      <c r="E667" s="34"/>
      <c r="F667" s="38"/>
      <c r="G667" s="39">
        <f t="shared" si="64"/>
        <v>0</v>
      </c>
      <c r="H667" s="26">
        <f t="shared" si="65"/>
        <v>0</v>
      </c>
    </row>
    <row r="668" spans="1:10" x14ac:dyDescent="0.25">
      <c r="A668" s="43">
        <v>1.1000000000000001</v>
      </c>
      <c r="B668" s="30" t="s">
        <v>349</v>
      </c>
      <c r="C668" s="36"/>
      <c r="D668" s="37"/>
      <c r="E668" s="34"/>
      <c r="F668" s="38"/>
      <c r="G668" s="39">
        <f t="shared" si="64"/>
        <v>0</v>
      </c>
      <c r="H668" s="26">
        <f t="shared" si="65"/>
        <v>0</v>
      </c>
    </row>
    <row r="669" spans="1:10" x14ac:dyDescent="0.25">
      <c r="A669" s="40" t="s">
        <v>350</v>
      </c>
      <c r="B669" s="101" t="s">
        <v>351</v>
      </c>
      <c r="C669" s="46">
        <v>397.38</v>
      </c>
      <c r="D669" s="37" t="s">
        <v>28</v>
      </c>
      <c r="E669" s="34">
        <v>119.33</v>
      </c>
      <c r="F669" s="38">
        <f>ROUND(C669*E669,2)</f>
        <v>47419.360000000001</v>
      </c>
      <c r="G669" s="39">
        <f t="shared" si="64"/>
        <v>47419.360000000001</v>
      </c>
      <c r="H669" s="26">
        <f t="shared" si="65"/>
        <v>0</v>
      </c>
    </row>
    <row r="670" spans="1:10" x14ac:dyDescent="0.25">
      <c r="A670" s="40"/>
      <c r="B670" s="101"/>
      <c r="C670" s="46"/>
      <c r="D670" s="37"/>
      <c r="E670" s="34"/>
      <c r="F670" s="38"/>
      <c r="G670" s="39">
        <f t="shared" si="64"/>
        <v>0</v>
      </c>
      <c r="H670" s="26">
        <f t="shared" si="65"/>
        <v>0</v>
      </c>
    </row>
    <row r="671" spans="1:10" x14ac:dyDescent="0.25">
      <c r="A671" s="43">
        <v>1.2</v>
      </c>
      <c r="B671" s="30" t="s">
        <v>352</v>
      </c>
      <c r="C671" s="36"/>
      <c r="D671" s="37"/>
      <c r="E671" s="34"/>
      <c r="F671" s="38"/>
      <c r="G671" s="39">
        <f t="shared" si="64"/>
        <v>0</v>
      </c>
      <c r="H671" s="26">
        <f t="shared" si="65"/>
        <v>0</v>
      </c>
    </row>
    <row r="672" spans="1:10" x14ac:dyDescent="0.25">
      <c r="A672" s="40" t="s">
        <v>353</v>
      </c>
      <c r="B672" s="41" t="s">
        <v>354</v>
      </c>
      <c r="C672" s="46">
        <v>397.38</v>
      </c>
      <c r="D672" s="37" t="s">
        <v>28</v>
      </c>
      <c r="E672" s="34">
        <v>76.86</v>
      </c>
      <c r="F672" s="38">
        <f>ROUND(C672*E672,2)</f>
        <v>30542.63</v>
      </c>
      <c r="G672" s="39">
        <f t="shared" si="64"/>
        <v>30542.63</v>
      </c>
      <c r="H672" s="26">
        <f t="shared" si="65"/>
        <v>0</v>
      </c>
    </row>
    <row r="673" spans="1:8" x14ac:dyDescent="0.25">
      <c r="A673" s="40"/>
      <c r="B673" s="101"/>
      <c r="C673" s="46"/>
      <c r="D673" s="37"/>
      <c r="E673" s="34"/>
      <c r="F673" s="38"/>
      <c r="G673" s="39">
        <f t="shared" si="64"/>
        <v>0</v>
      </c>
      <c r="H673" s="26">
        <f t="shared" si="65"/>
        <v>0</v>
      </c>
    </row>
    <row r="674" spans="1:8" x14ac:dyDescent="0.25">
      <c r="A674" s="43">
        <v>1.3</v>
      </c>
      <c r="B674" s="30" t="s">
        <v>355</v>
      </c>
      <c r="C674" s="36"/>
      <c r="D674" s="37"/>
      <c r="E674" s="48"/>
      <c r="F674" s="38"/>
      <c r="G674" s="39">
        <f t="shared" si="64"/>
        <v>0</v>
      </c>
      <c r="H674" s="26">
        <f t="shared" si="65"/>
        <v>0</v>
      </c>
    </row>
    <row r="675" spans="1:8" ht="52.8" x14ac:dyDescent="0.25">
      <c r="A675" s="40" t="s">
        <v>356</v>
      </c>
      <c r="B675" s="60" t="s">
        <v>357</v>
      </c>
      <c r="C675" s="46">
        <v>20</v>
      </c>
      <c r="D675" s="37" t="s">
        <v>42</v>
      </c>
      <c r="E675" s="34">
        <v>48613.16</v>
      </c>
      <c r="F675" s="38">
        <f t="shared" ref="F675:F683" si="66">ROUND(C675*E675,2)</f>
        <v>972263.2</v>
      </c>
      <c r="G675" s="39">
        <f t="shared" si="64"/>
        <v>972263.2</v>
      </c>
      <c r="H675" s="26">
        <f t="shared" si="65"/>
        <v>0</v>
      </c>
    </row>
    <row r="676" spans="1:8" x14ac:dyDescent="0.25">
      <c r="A676" s="40" t="s">
        <v>358</v>
      </c>
      <c r="B676" s="101" t="s">
        <v>359</v>
      </c>
      <c r="C676" s="46">
        <v>6556</v>
      </c>
      <c r="D676" s="37" t="s">
        <v>360</v>
      </c>
      <c r="E676" s="34">
        <v>37.659999999999997</v>
      </c>
      <c r="F676" s="38">
        <f t="shared" si="66"/>
        <v>246898.96</v>
      </c>
      <c r="G676" s="39">
        <f t="shared" si="64"/>
        <v>246898.96</v>
      </c>
      <c r="H676" s="26">
        <f t="shared" si="65"/>
        <v>0</v>
      </c>
    </row>
    <row r="677" spans="1:8" x14ac:dyDescent="0.25">
      <c r="A677" s="40" t="s">
        <v>361</v>
      </c>
      <c r="B677" s="101" t="s">
        <v>362</v>
      </c>
      <c r="C677" s="46">
        <v>7</v>
      </c>
      <c r="D677" s="37" t="s">
        <v>42</v>
      </c>
      <c r="E677" s="34">
        <v>4029.73</v>
      </c>
      <c r="F677" s="38">
        <f t="shared" si="66"/>
        <v>28208.11</v>
      </c>
      <c r="G677" s="39">
        <f t="shared" si="64"/>
        <v>28208.11</v>
      </c>
      <c r="H677" s="26">
        <f t="shared" si="65"/>
        <v>0</v>
      </c>
    </row>
    <row r="678" spans="1:8" x14ac:dyDescent="0.25">
      <c r="A678" s="40" t="s">
        <v>363</v>
      </c>
      <c r="B678" s="101" t="s">
        <v>364</v>
      </c>
      <c r="C678" s="46">
        <v>11</v>
      </c>
      <c r="D678" s="37" t="s">
        <v>42</v>
      </c>
      <c r="E678" s="34">
        <v>6882.02</v>
      </c>
      <c r="F678" s="38">
        <f t="shared" si="66"/>
        <v>75702.22</v>
      </c>
      <c r="G678" s="39">
        <f t="shared" si="64"/>
        <v>75702.22</v>
      </c>
      <c r="H678" s="26">
        <f t="shared" si="65"/>
        <v>0</v>
      </c>
    </row>
    <row r="679" spans="1:8" x14ac:dyDescent="0.25">
      <c r="A679" s="51" t="s">
        <v>365</v>
      </c>
      <c r="B679" s="101" t="s">
        <v>366</v>
      </c>
      <c r="C679" s="46">
        <v>1</v>
      </c>
      <c r="D679" s="37" t="s">
        <v>42</v>
      </c>
      <c r="E679" s="34">
        <v>3915.63</v>
      </c>
      <c r="F679" s="38">
        <f t="shared" si="66"/>
        <v>3915.63</v>
      </c>
      <c r="G679" s="39">
        <f t="shared" si="64"/>
        <v>3915.63</v>
      </c>
      <c r="H679" s="26">
        <f t="shared" si="65"/>
        <v>0</v>
      </c>
    </row>
    <row r="680" spans="1:8" x14ac:dyDescent="0.25">
      <c r="A680" s="40" t="s">
        <v>367</v>
      </c>
      <c r="B680" s="101" t="s">
        <v>368</v>
      </c>
      <c r="C680" s="46">
        <v>1</v>
      </c>
      <c r="D680" s="37" t="s">
        <v>42</v>
      </c>
      <c r="E680" s="34">
        <v>71364.600000000006</v>
      </c>
      <c r="F680" s="38">
        <f t="shared" si="66"/>
        <v>71364.600000000006</v>
      </c>
      <c r="G680" s="39">
        <f t="shared" si="64"/>
        <v>71364.600000000006</v>
      </c>
      <c r="H680" s="26">
        <f t="shared" si="65"/>
        <v>0</v>
      </c>
    </row>
    <row r="681" spans="1:8" x14ac:dyDescent="0.25">
      <c r="A681" s="52" t="s">
        <v>369</v>
      </c>
      <c r="B681" s="53" t="s">
        <v>370</v>
      </c>
      <c r="C681" s="54">
        <v>1</v>
      </c>
      <c r="D681" s="55" t="s">
        <v>42</v>
      </c>
      <c r="E681" s="56">
        <v>11258.61</v>
      </c>
      <c r="F681" s="57">
        <f t="shared" si="66"/>
        <v>11258.61</v>
      </c>
      <c r="G681" s="39">
        <f t="shared" si="64"/>
        <v>11258.61</v>
      </c>
      <c r="H681" s="26">
        <f t="shared" si="65"/>
        <v>0</v>
      </c>
    </row>
    <row r="682" spans="1:8" x14ac:dyDescent="0.25">
      <c r="A682" s="40" t="s">
        <v>371</v>
      </c>
      <c r="B682" s="41" t="s">
        <v>372</v>
      </c>
      <c r="C682" s="46">
        <v>15</v>
      </c>
      <c r="D682" s="37" t="s">
        <v>42</v>
      </c>
      <c r="E682" s="34">
        <v>5670.37</v>
      </c>
      <c r="F682" s="38">
        <f t="shared" si="66"/>
        <v>85055.55</v>
      </c>
      <c r="G682" s="39">
        <f t="shared" si="64"/>
        <v>85055.55</v>
      </c>
      <c r="H682" s="26">
        <f t="shared" si="65"/>
        <v>0</v>
      </c>
    </row>
    <row r="683" spans="1:8" x14ac:dyDescent="0.25">
      <c r="A683" s="40" t="s">
        <v>373</v>
      </c>
      <c r="B683" s="101" t="s">
        <v>374</v>
      </c>
      <c r="C683" s="46">
        <v>10</v>
      </c>
      <c r="D683" s="37" t="s">
        <v>42</v>
      </c>
      <c r="E683" s="34">
        <v>5617.89</v>
      </c>
      <c r="F683" s="38">
        <f t="shared" si="66"/>
        <v>56178.9</v>
      </c>
      <c r="G683" s="39">
        <f t="shared" si="64"/>
        <v>56178.9</v>
      </c>
      <c r="H683" s="26">
        <f t="shared" si="65"/>
        <v>0</v>
      </c>
    </row>
    <row r="684" spans="1:8" x14ac:dyDescent="0.25">
      <c r="A684" s="40"/>
      <c r="B684" s="60"/>
      <c r="C684" s="46"/>
      <c r="D684" s="37"/>
      <c r="E684" s="34"/>
      <c r="F684" s="38"/>
      <c r="G684" s="39">
        <f t="shared" si="64"/>
        <v>0</v>
      </c>
      <c r="H684" s="26">
        <f t="shared" si="65"/>
        <v>0</v>
      </c>
    </row>
    <row r="685" spans="1:8" x14ac:dyDescent="0.25">
      <c r="A685" s="43">
        <v>1.4</v>
      </c>
      <c r="B685" s="30" t="s">
        <v>375</v>
      </c>
      <c r="C685" s="36"/>
      <c r="D685" s="37"/>
      <c r="E685" s="48"/>
      <c r="F685" s="38"/>
      <c r="G685" s="39">
        <f t="shared" si="64"/>
        <v>0</v>
      </c>
      <c r="H685" s="26">
        <f t="shared" si="65"/>
        <v>0</v>
      </c>
    </row>
    <row r="686" spans="1:8" ht="66" x14ac:dyDescent="0.25">
      <c r="A686" s="40" t="s">
        <v>376</v>
      </c>
      <c r="B686" s="60" t="s">
        <v>377</v>
      </c>
      <c r="C686" s="46">
        <v>49.5</v>
      </c>
      <c r="D686" s="37" t="s">
        <v>360</v>
      </c>
      <c r="E686" s="34">
        <v>639.86</v>
      </c>
      <c r="F686" s="38">
        <f>ROUND(C686*E686,2)</f>
        <v>31673.07</v>
      </c>
      <c r="G686" s="39">
        <f t="shared" si="64"/>
        <v>31673.07</v>
      </c>
      <c r="H686" s="26">
        <f t="shared" si="65"/>
        <v>0</v>
      </c>
    </row>
    <row r="687" spans="1:8" ht="52.8" x14ac:dyDescent="0.25">
      <c r="A687" s="40" t="s">
        <v>378</v>
      </c>
      <c r="B687" s="60" t="s">
        <v>379</v>
      </c>
      <c r="C687" s="46">
        <v>132</v>
      </c>
      <c r="D687" s="37" t="s">
        <v>360</v>
      </c>
      <c r="E687" s="34">
        <v>90.75</v>
      </c>
      <c r="F687" s="38">
        <f>ROUND(C687*E687,2)</f>
        <v>11979</v>
      </c>
      <c r="G687" s="39">
        <f t="shared" si="64"/>
        <v>11979</v>
      </c>
      <c r="H687" s="26">
        <f t="shared" si="65"/>
        <v>0</v>
      </c>
    </row>
    <row r="688" spans="1:8" ht="26.4" x14ac:dyDescent="0.25">
      <c r="A688" s="40" t="s">
        <v>380</v>
      </c>
      <c r="B688" s="60" t="s">
        <v>381</v>
      </c>
      <c r="C688" s="46">
        <v>31.68</v>
      </c>
      <c r="D688" s="37" t="s">
        <v>24</v>
      </c>
      <c r="E688" s="34">
        <v>581.87</v>
      </c>
      <c r="F688" s="38">
        <f>ROUND(C688*E688,2)</f>
        <v>18433.64</v>
      </c>
      <c r="G688" s="39">
        <f t="shared" si="64"/>
        <v>18433.64</v>
      </c>
      <c r="H688" s="26">
        <f t="shared" si="65"/>
        <v>0</v>
      </c>
    </row>
    <row r="689" spans="1:8" x14ac:dyDescent="0.25">
      <c r="A689" s="51" t="s">
        <v>382</v>
      </c>
      <c r="B689" s="101" t="s">
        <v>383</v>
      </c>
      <c r="C689" s="46">
        <v>4</v>
      </c>
      <c r="D689" s="37" t="s">
        <v>42</v>
      </c>
      <c r="E689" s="34">
        <v>13928.37</v>
      </c>
      <c r="F689" s="38">
        <f>ROUND(C689*E689,2)</f>
        <v>55713.48</v>
      </c>
      <c r="G689" s="39">
        <f t="shared" si="64"/>
        <v>55713.48</v>
      </c>
      <c r="H689" s="26">
        <f t="shared" si="65"/>
        <v>0</v>
      </c>
    </row>
    <row r="690" spans="1:8" ht="26.4" x14ac:dyDescent="0.25">
      <c r="A690" s="40" t="s">
        <v>384</v>
      </c>
      <c r="B690" s="60" t="s">
        <v>385</v>
      </c>
      <c r="C690" s="46">
        <v>3</v>
      </c>
      <c r="D690" s="37" t="s">
        <v>42</v>
      </c>
      <c r="E690" s="34">
        <v>41767.629999999997</v>
      </c>
      <c r="F690" s="38">
        <f>ROUND(C690*E690,2)</f>
        <v>125302.89</v>
      </c>
      <c r="G690" s="39">
        <f t="shared" si="64"/>
        <v>125302.89</v>
      </c>
      <c r="H690" s="26">
        <f t="shared" si="65"/>
        <v>0</v>
      </c>
    </row>
    <row r="691" spans="1:8" ht="6" customHeight="1" x14ac:dyDescent="0.25">
      <c r="A691" s="40"/>
      <c r="B691" s="41"/>
      <c r="C691" s="46"/>
      <c r="D691" s="37"/>
      <c r="E691" s="34"/>
      <c r="F691" s="38"/>
      <c r="G691" s="39">
        <f t="shared" si="64"/>
        <v>0</v>
      </c>
      <c r="H691" s="26">
        <f t="shared" si="65"/>
        <v>0</v>
      </c>
    </row>
    <row r="692" spans="1:8" x14ac:dyDescent="0.25">
      <c r="A692" s="35">
        <v>2</v>
      </c>
      <c r="B692" s="30" t="s">
        <v>386</v>
      </c>
      <c r="C692" s="36"/>
      <c r="D692" s="37"/>
      <c r="E692" s="34"/>
      <c r="F692" s="38"/>
      <c r="G692" s="39">
        <f t="shared" si="64"/>
        <v>0</v>
      </c>
      <c r="H692" s="26">
        <f t="shared" si="65"/>
        <v>0</v>
      </c>
    </row>
    <row r="693" spans="1:8" x14ac:dyDescent="0.25">
      <c r="A693" s="43">
        <v>2.1</v>
      </c>
      <c r="B693" s="30" t="s">
        <v>349</v>
      </c>
      <c r="C693" s="36"/>
      <c r="D693" s="37"/>
      <c r="E693" s="34"/>
      <c r="F693" s="38"/>
      <c r="G693" s="39">
        <f t="shared" si="64"/>
        <v>0</v>
      </c>
      <c r="H693" s="26">
        <f t="shared" si="65"/>
        <v>0</v>
      </c>
    </row>
    <row r="694" spans="1:8" x14ac:dyDescent="0.25">
      <c r="A694" s="40" t="s">
        <v>22</v>
      </c>
      <c r="B694" s="60" t="s">
        <v>351</v>
      </c>
      <c r="C694" s="46">
        <v>317.60000000000002</v>
      </c>
      <c r="D694" s="37" t="s">
        <v>28</v>
      </c>
      <c r="E694" s="34">
        <v>119.33</v>
      </c>
      <c r="F694" s="38">
        <f>ROUND(C694*E694,2)</f>
        <v>37899.21</v>
      </c>
      <c r="G694" s="39">
        <f t="shared" si="64"/>
        <v>37899.21</v>
      </c>
      <c r="H694" s="26">
        <f t="shared" si="65"/>
        <v>0</v>
      </c>
    </row>
    <row r="695" spans="1:8" ht="6" customHeight="1" x14ac:dyDescent="0.25">
      <c r="A695" s="40"/>
      <c r="B695" s="101"/>
      <c r="C695" s="46"/>
      <c r="D695" s="37"/>
      <c r="E695" s="34"/>
      <c r="F695" s="38"/>
      <c r="G695" s="39">
        <f t="shared" si="64"/>
        <v>0</v>
      </c>
      <c r="H695" s="26">
        <f t="shared" si="65"/>
        <v>0</v>
      </c>
    </row>
    <row r="696" spans="1:8" x14ac:dyDescent="0.25">
      <c r="A696" s="43">
        <v>2.2000000000000002</v>
      </c>
      <c r="B696" s="30" t="s">
        <v>352</v>
      </c>
      <c r="C696" s="36"/>
      <c r="D696" s="37"/>
      <c r="E696" s="34"/>
      <c r="F696" s="38"/>
      <c r="G696" s="39">
        <f t="shared" si="64"/>
        <v>0</v>
      </c>
      <c r="H696" s="26">
        <f t="shared" si="65"/>
        <v>0</v>
      </c>
    </row>
    <row r="697" spans="1:8" ht="26.4" x14ac:dyDescent="0.25">
      <c r="A697" s="40" t="s">
        <v>387</v>
      </c>
      <c r="B697" s="60" t="s">
        <v>388</v>
      </c>
      <c r="C697" s="46">
        <v>3</v>
      </c>
      <c r="D697" s="37" t="s">
        <v>42</v>
      </c>
      <c r="E697" s="34">
        <v>12268.36</v>
      </c>
      <c r="F697" s="38">
        <f>ROUND(C697*E697,2)</f>
        <v>36805.08</v>
      </c>
      <c r="G697" s="39">
        <f t="shared" si="64"/>
        <v>36805.08</v>
      </c>
      <c r="H697" s="26">
        <f t="shared" si="65"/>
        <v>0</v>
      </c>
    </row>
    <row r="698" spans="1:8" x14ac:dyDescent="0.25">
      <c r="A698" s="40" t="s">
        <v>389</v>
      </c>
      <c r="B698" s="60" t="s">
        <v>354</v>
      </c>
      <c r="C698" s="46">
        <v>317.60000000000002</v>
      </c>
      <c r="D698" s="37" t="s">
        <v>28</v>
      </c>
      <c r="E698" s="34">
        <v>76.86</v>
      </c>
      <c r="F698" s="38">
        <f>ROUND(C698*E698,2)</f>
        <v>24410.74</v>
      </c>
      <c r="G698" s="39">
        <f t="shared" si="64"/>
        <v>24410.74</v>
      </c>
      <c r="H698" s="26">
        <f t="shared" si="65"/>
        <v>0</v>
      </c>
    </row>
    <row r="699" spans="1:8" ht="6" customHeight="1" x14ac:dyDescent="0.25">
      <c r="A699" s="40"/>
      <c r="B699" s="101"/>
      <c r="C699" s="46"/>
      <c r="D699" s="37"/>
      <c r="E699" s="34"/>
      <c r="F699" s="38"/>
      <c r="G699" s="39">
        <f t="shared" si="64"/>
        <v>0</v>
      </c>
      <c r="H699" s="26">
        <f t="shared" si="65"/>
        <v>0</v>
      </c>
    </row>
    <row r="700" spans="1:8" x14ac:dyDescent="0.25">
      <c r="A700" s="43">
        <v>2.2999999999999998</v>
      </c>
      <c r="B700" s="30" t="s">
        <v>390</v>
      </c>
      <c r="C700" s="36"/>
      <c r="D700" s="37"/>
      <c r="E700" s="34"/>
      <c r="F700" s="38"/>
      <c r="G700" s="39">
        <f t="shared" si="64"/>
        <v>0</v>
      </c>
      <c r="H700" s="26">
        <f t="shared" si="65"/>
        <v>0</v>
      </c>
    </row>
    <row r="701" spans="1:8" x14ac:dyDescent="0.25">
      <c r="A701" s="40" t="s">
        <v>391</v>
      </c>
      <c r="B701" s="101" t="s">
        <v>392</v>
      </c>
      <c r="C701" s="46">
        <v>81.62</v>
      </c>
      <c r="D701" s="37" t="s">
        <v>19</v>
      </c>
      <c r="E701" s="34">
        <v>383.2</v>
      </c>
      <c r="F701" s="38">
        <f>ROUND(C701*E701,2)</f>
        <v>31276.78</v>
      </c>
      <c r="G701" s="39">
        <f t="shared" si="64"/>
        <v>31276.78</v>
      </c>
      <c r="H701" s="26">
        <f t="shared" si="65"/>
        <v>0</v>
      </c>
    </row>
    <row r="702" spans="1:8" ht="26.4" x14ac:dyDescent="0.25">
      <c r="A702" s="40" t="s">
        <v>393</v>
      </c>
      <c r="B702" s="60" t="s">
        <v>394</v>
      </c>
      <c r="C702" s="46">
        <v>75.02</v>
      </c>
      <c r="D702" s="37" t="s">
        <v>19</v>
      </c>
      <c r="E702" s="34">
        <v>3679.33</v>
      </c>
      <c r="F702" s="38">
        <f>ROUND(C702*E702,2)</f>
        <v>276023.34000000003</v>
      </c>
      <c r="G702" s="39">
        <f t="shared" si="64"/>
        <v>276023.34000000003</v>
      </c>
      <c r="H702" s="26">
        <f t="shared" si="65"/>
        <v>0</v>
      </c>
    </row>
    <row r="703" spans="1:8" x14ac:dyDescent="0.25">
      <c r="A703" s="40" t="s">
        <v>395</v>
      </c>
      <c r="B703" s="101" t="s">
        <v>396</v>
      </c>
      <c r="C703" s="46">
        <v>1</v>
      </c>
      <c r="D703" s="37" t="s">
        <v>42</v>
      </c>
      <c r="E703" s="34">
        <v>31700.62</v>
      </c>
      <c r="F703" s="38">
        <f>ROUND(C703*E703,2)</f>
        <v>31700.62</v>
      </c>
      <c r="G703" s="39">
        <f t="shared" si="64"/>
        <v>31700.62</v>
      </c>
      <c r="H703" s="26">
        <f t="shared" si="65"/>
        <v>0</v>
      </c>
    </row>
    <row r="704" spans="1:8" x14ac:dyDescent="0.25">
      <c r="A704" s="40"/>
      <c r="B704" s="101"/>
      <c r="C704" s="46"/>
      <c r="D704" s="37"/>
      <c r="E704" s="34"/>
      <c r="F704" s="38"/>
      <c r="G704" s="39">
        <f t="shared" si="64"/>
        <v>0</v>
      </c>
      <c r="H704" s="26">
        <f t="shared" si="65"/>
        <v>0</v>
      </c>
    </row>
    <row r="705" spans="1:8" x14ac:dyDescent="0.25">
      <c r="A705" s="43">
        <v>2.4</v>
      </c>
      <c r="B705" s="30" t="s">
        <v>397</v>
      </c>
      <c r="C705" s="36"/>
      <c r="D705" s="37"/>
      <c r="E705" s="34"/>
      <c r="F705" s="38"/>
      <c r="G705" s="39">
        <f t="shared" si="64"/>
        <v>0</v>
      </c>
      <c r="H705" s="26">
        <f t="shared" si="65"/>
        <v>0</v>
      </c>
    </row>
    <row r="706" spans="1:8" ht="52.8" x14ac:dyDescent="0.25">
      <c r="A706" s="40" t="s">
        <v>398</v>
      </c>
      <c r="B706" s="60" t="s">
        <v>357</v>
      </c>
      <c r="C706" s="46">
        <v>1</v>
      </c>
      <c r="D706" s="37" t="s">
        <v>42</v>
      </c>
      <c r="E706" s="34">
        <v>48613.16</v>
      </c>
      <c r="F706" s="38">
        <f t="shared" ref="F706:F711" si="67">ROUND(C706*E706,2)</f>
        <v>48613.16</v>
      </c>
      <c r="G706" s="39">
        <f t="shared" si="64"/>
        <v>48613.16</v>
      </c>
      <c r="H706" s="26">
        <f t="shared" si="65"/>
        <v>0</v>
      </c>
    </row>
    <row r="707" spans="1:8" x14ac:dyDescent="0.25">
      <c r="A707" s="51" t="s">
        <v>399</v>
      </c>
      <c r="B707" s="101" t="s">
        <v>359</v>
      </c>
      <c r="C707" s="46">
        <v>286</v>
      </c>
      <c r="D707" s="37" t="s">
        <v>360</v>
      </c>
      <c r="E707" s="34">
        <v>37.659999999999997</v>
      </c>
      <c r="F707" s="38">
        <f t="shared" si="67"/>
        <v>10770.76</v>
      </c>
      <c r="G707" s="39">
        <f t="shared" si="64"/>
        <v>10770.76</v>
      </c>
      <c r="H707" s="26">
        <f t="shared" si="65"/>
        <v>0</v>
      </c>
    </row>
    <row r="708" spans="1:8" x14ac:dyDescent="0.25">
      <c r="A708" s="40" t="s">
        <v>400</v>
      </c>
      <c r="B708" s="101" t="s">
        <v>401</v>
      </c>
      <c r="C708" s="46">
        <v>1</v>
      </c>
      <c r="D708" s="37" t="s">
        <v>42</v>
      </c>
      <c r="E708" s="34">
        <v>71364.600000000006</v>
      </c>
      <c r="F708" s="38">
        <f t="shared" si="67"/>
        <v>71364.600000000006</v>
      </c>
      <c r="G708" s="39">
        <f t="shared" si="64"/>
        <v>71364.600000000006</v>
      </c>
      <c r="H708" s="26">
        <f t="shared" si="65"/>
        <v>0</v>
      </c>
    </row>
    <row r="709" spans="1:8" x14ac:dyDescent="0.25">
      <c r="A709" s="40" t="s">
        <v>402</v>
      </c>
      <c r="B709" s="41" t="s">
        <v>403</v>
      </c>
      <c r="C709" s="46">
        <v>1</v>
      </c>
      <c r="D709" s="37" t="s">
        <v>42</v>
      </c>
      <c r="E709" s="34">
        <v>4508.93</v>
      </c>
      <c r="F709" s="38">
        <f t="shared" si="67"/>
        <v>4508.93</v>
      </c>
      <c r="G709" s="39">
        <f t="shared" si="64"/>
        <v>4508.93</v>
      </c>
      <c r="H709" s="26">
        <f t="shared" si="65"/>
        <v>0</v>
      </c>
    </row>
    <row r="710" spans="1:8" x14ac:dyDescent="0.25">
      <c r="A710" s="40" t="s">
        <v>404</v>
      </c>
      <c r="B710" s="41" t="s">
        <v>372</v>
      </c>
      <c r="C710" s="46">
        <v>2</v>
      </c>
      <c r="D710" s="37" t="s">
        <v>42</v>
      </c>
      <c r="E710" s="34">
        <v>5670.37</v>
      </c>
      <c r="F710" s="38">
        <f t="shared" si="67"/>
        <v>11340.74</v>
      </c>
      <c r="G710" s="39">
        <f t="shared" si="64"/>
        <v>11340.74</v>
      </c>
      <c r="H710" s="26">
        <f t="shared" si="65"/>
        <v>0</v>
      </c>
    </row>
    <row r="711" spans="1:8" x14ac:dyDescent="0.25">
      <c r="A711" s="40" t="s">
        <v>405</v>
      </c>
      <c r="B711" s="101" t="s">
        <v>374</v>
      </c>
      <c r="C711" s="46">
        <v>2</v>
      </c>
      <c r="D711" s="37" t="s">
        <v>42</v>
      </c>
      <c r="E711" s="34">
        <v>5617.89</v>
      </c>
      <c r="F711" s="38">
        <f t="shared" si="67"/>
        <v>11235.78</v>
      </c>
      <c r="G711" s="39">
        <f t="shared" si="64"/>
        <v>11235.78</v>
      </c>
      <c r="H711" s="26">
        <f t="shared" si="65"/>
        <v>0</v>
      </c>
    </row>
    <row r="712" spans="1:8" x14ac:dyDescent="0.25">
      <c r="A712" s="40"/>
      <c r="B712" s="60"/>
      <c r="C712" s="46"/>
      <c r="D712" s="37"/>
      <c r="E712" s="48"/>
      <c r="F712" s="38"/>
      <c r="G712" s="39">
        <f t="shared" si="64"/>
        <v>0</v>
      </c>
      <c r="H712" s="26">
        <f t="shared" si="65"/>
        <v>0</v>
      </c>
    </row>
    <row r="713" spans="1:8" x14ac:dyDescent="0.25">
      <c r="A713" s="43">
        <v>2.5</v>
      </c>
      <c r="B713" s="30" t="s">
        <v>375</v>
      </c>
      <c r="C713" s="36"/>
      <c r="D713" s="37"/>
      <c r="E713" s="48"/>
      <c r="F713" s="38"/>
      <c r="G713" s="39">
        <f t="shared" si="64"/>
        <v>0</v>
      </c>
      <c r="H713" s="26">
        <f t="shared" si="65"/>
        <v>0</v>
      </c>
    </row>
    <row r="714" spans="1:8" ht="66" x14ac:dyDescent="0.25">
      <c r="A714" s="40" t="s">
        <v>406</v>
      </c>
      <c r="B714" s="60" t="s">
        <v>377</v>
      </c>
      <c r="C714" s="46">
        <v>50</v>
      </c>
      <c r="D714" s="37" t="s">
        <v>360</v>
      </c>
      <c r="E714" s="34">
        <v>639.86</v>
      </c>
      <c r="F714" s="38">
        <f>ROUND(C714*E714,2)</f>
        <v>31993</v>
      </c>
      <c r="G714" s="39">
        <f t="shared" si="64"/>
        <v>31993</v>
      </c>
      <c r="H714" s="26">
        <f t="shared" si="65"/>
        <v>0</v>
      </c>
    </row>
    <row r="715" spans="1:8" ht="52.8" x14ac:dyDescent="0.25">
      <c r="A715" s="52" t="s">
        <v>407</v>
      </c>
      <c r="B715" s="62" t="s">
        <v>379</v>
      </c>
      <c r="C715" s="54">
        <v>198</v>
      </c>
      <c r="D715" s="55" t="s">
        <v>360</v>
      </c>
      <c r="E715" s="56">
        <v>90.75</v>
      </c>
      <c r="F715" s="57">
        <f>ROUND(C715*E715,2)</f>
        <v>17968.5</v>
      </c>
      <c r="G715" s="39">
        <f t="shared" si="64"/>
        <v>17968.5</v>
      </c>
      <c r="H715" s="26">
        <f t="shared" si="65"/>
        <v>0</v>
      </c>
    </row>
    <row r="716" spans="1:8" ht="26.4" x14ac:dyDescent="0.25">
      <c r="A716" s="40" t="s">
        <v>408</v>
      </c>
      <c r="B716" s="60" t="s">
        <v>409</v>
      </c>
      <c r="C716" s="46">
        <v>48</v>
      </c>
      <c r="D716" s="37" t="s">
        <v>24</v>
      </c>
      <c r="E716" s="34">
        <v>581.87</v>
      </c>
      <c r="F716" s="38">
        <f>ROUND(C716*E716,2)</f>
        <v>27929.759999999998</v>
      </c>
      <c r="G716" s="39">
        <f t="shared" si="64"/>
        <v>27929.759999999998</v>
      </c>
      <c r="H716" s="26">
        <f t="shared" si="65"/>
        <v>0</v>
      </c>
    </row>
    <row r="717" spans="1:8" x14ac:dyDescent="0.25">
      <c r="A717" s="40" t="s">
        <v>410</v>
      </c>
      <c r="B717" s="60" t="s">
        <v>383</v>
      </c>
      <c r="C717" s="46">
        <v>4</v>
      </c>
      <c r="D717" s="37" t="s">
        <v>42</v>
      </c>
      <c r="E717" s="34">
        <v>13928.37</v>
      </c>
      <c r="F717" s="38">
        <f>ROUND(C717*E717,2)</f>
        <v>55713.48</v>
      </c>
      <c r="G717" s="39">
        <f t="shared" si="64"/>
        <v>55713.48</v>
      </c>
      <c r="H717" s="26">
        <f t="shared" si="65"/>
        <v>0</v>
      </c>
    </row>
    <row r="718" spans="1:8" ht="26.4" x14ac:dyDescent="0.25">
      <c r="A718" s="40" t="s">
        <v>411</v>
      </c>
      <c r="B718" s="60" t="s">
        <v>385</v>
      </c>
      <c r="C718" s="46">
        <v>3</v>
      </c>
      <c r="D718" s="37" t="s">
        <v>42</v>
      </c>
      <c r="E718" s="34">
        <v>41767.629999999997</v>
      </c>
      <c r="F718" s="38">
        <f>ROUND(C718*E718,2)</f>
        <v>125302.89</v>
      </c>
      <c r="G718" s="39">
        <f t="shared" si="64"/>
        <v>125302.89</v>
      </c>
      <c r="H718" s="26">
        <f t="shared" si="65"/>
        <v>0</v>
      </c>
    </row>
    <row r="719" spans="1:8" x14ac:dyDescent="0.25">
      <c r="A719" s="40"/>
      <c r="B719" s="41"/>
      <c r="C719" s="46"/>
      <c r="D719" s="37"/>
      <c r="E719" s="34"/>
      <c r="F719" s="38"/>
      <c r="G719" s="39">
        <f t="shared" si="64"/>
        <v>0</v>
      </c>
      <c r="H719" s="26">
        <f t="shared" si="65"/>
        <v>0</v>
      </c>
    </row>
    <row r="720" spans="1:8" x14ac:dyDescent="0.25">
      <c r="A720" s="35">
        <v>3</v>
      </c>
      <c r="B720" s="30" t="s">
        <v>412</v>
      </c>
      <c r="C720" s="36"/>
      <c r="D720" s="37"/>
      <c r="E720" s="34"/>
      <c r="F720" s="38"/>
      <c r="G720" s="39">
        <f t="shared" ref="G720:G783" si="68">ROUND(C720*E720,2)</f>
        <v>0</v>
      </c>
      <c r="H720" s="26">
        <f t="shared" si="65"/>
        <v>0</v>
      </c>
    </row>
    <row r="721" spans="1:8" x14ac:dyDescent="0.25">
      <c r="A721" s="43">
        <v>3.1</v>
      </c>
      <c r="B721" s="30" t="s">
        <v>349</v>
      </c>
      <c r="C721" s="36"/>
      <c r="D721" s="37"/>
      <c r="E721" s="34"/>
      <c r="F721" s="38"/>
      <c r="G721" s="39">
        <f t="shared" si="68"/>
        <v>0</v>
      </c>
      <c r="H721" s="26">
        <f t="shared" ref="H721:H784" si="69">G721-F721</f>
        <v>0</v>
      </c>
    </row>
    <row r="722" spans="1:8" x14ac:dyDescent="0.25">
      <c r="A722" s="40" t="s">
        <v>413</v>
      </c>
      <c r="B722" s="60" t="s">
        <v>414</v>
      </c>
      <c r="C722" s="46">
        <v>543.62</v>
      </c>
      <c r="D722" s="37" t="s">
        <v>28</v>
      </c>
      <c r="E722" s="34">
        <v>119.33</v>
      </c>
      <c r="F722" s="38">
        <f>ROUND(C722*E722,2)</f>
        <v>64870.17</v>
      </c>
      <c r="G722" s="39">
        <f t="shared" si="68"/>
        <v>64870.17</v>
      </c>
      <c r="H722" s="26">
        <f t="shared" si="69"/>
        <v>0</v>
      </c>
    </row>
    <row r="723" spans="1:8" x14ac:dyDescent="0.25">
      <c r="A723" s="40"/>
      <c r="B723" s="101"/>
      <c r="C723" s="46"/>
      <c r="D723" s="37"/>
      <c r="E723" s="34"/>
      <c r="F723" s="38"/>
      <c r="G723" s="39">
        <f t="shared" si="68"/>
        <v>0</v>
      </c>
      <c r="H723" s="26">
        <f t="shared" si="69"/>
        <v>0</v>
      </c>
    </row>
    <row r="724" spans="1:8" x14ac:dyDescent="0.25">
      <c r="A724" s="43">
        <v>3.2</v>
      </c>
      <c r="B724" s="30" t="s">
        <v>352</v>
      </c>
      <c r="C724" s="36"/>
      <c r="D724" s="37"/>
      <c r="E724" s="34"/>
      <c r="F724" s="38"/>
      <c r="G724" s="39">
        <f t="shared" si="68"/>
        <v>0</v>
      </c>
      <c r="H724" s="26">
        <f t="shared" si="69"/>
        <v>0</v>
      </c>
    </row>
    <row r="725" spans="1:8" x14ac:dyDescent="0.25">
      <c r="A725" s="40" t="s">
        <v>415</v>
      </c>
      <c r="B725" s="101" t="s">
        <v>416</v>
      </c>
      <c r="C725" s="46">
        <v>220</v>
      </c>
      <c r="D725" s="37" t="s">
        <v>28</v>
      </c>
      <c r="E725" s="34">
        <v>76.86</v>
      </c>
      <c r="F725" s="38">
        <f>ROUND(C725*E725,2)</f>
        <v>16909.2</v>
      </c>
      <c r="G725" s="39">
        <f t="shared" si="68"/>
        <v>16909.2</v>
      </c>
      <c r="H725" s="26">
        <f t="shared" si="69"/>
        <v>0</v>
      </c>
    </row>
    <row r="726" spans="1:8" x14ac:dyDescent="0.25">
      <c r="A726" s="40"/>
      <c r="B726" s="41"/>
      <c r="C726" s="46"/>
      <c r="D726" s="37"/>
      <c r="E726" s="34"/>
      <c r="F726" s="38"/>
      <c r="G726" s="39">
        <f t="shared" si="68"/>
        <v>0</v>
      </c>
      <c r="H726" s="26">
        <f t="shared" si="69"/>
        <v>0</v>
      </c>
    </row>
    <row r="727" spans="1:8" x14ac:dyDescent="0.25">
      <c r="A727" s="43">
        <v>3.3</v>
      </c>
      <c r="B727" s="30" t="s">
        <v>417</v>
      </c>
      <c r="C727" s="36"/>
      <c r="D727" s="37"/>
      <c r="E727" s="34"/>
      <c r="F727" s="38"/>
      <c r="G727" s="39">
        <f t="shared" si="68"/>
        <v>0</v>
      </c>
      <c r="H727" s="26">
        <f t="shared" si="69"/>
        <v>0</v>
      </c>
    </row>
    <row r="728" spans="1:8" ht="52.8" x14ac:dyDescent="0.25">
      <c r="A728" s="40" t="s">
        <v>418</v>
      </c>
      <c r="B728" s="60" t="s">
        <v>419</v>
      </c>
      <c r="C728" s="46">
        <v>2</v>
      </c>
      <c r="D728" s="37" t="s">
        <v>42</v>
      </c>
      <c r="E728" s="34">
        <v>48613.16</v>
      </c>
      <c r="F728" s="38">
        <f t="shared" ref="F728:F733" si="70">ROUND(C728*E728,2)</f>
        <v>97226.32</v>
      </c>
      <c r="G728" s="39">
        <f t="shared" si="68"/>
        <v>97226.32</v>
      </c>
      <c r="H728" s="26">
        <f t="shared" si="69"/>
        <v>0</v>
      </c>
    </row>
    <row r="729" spans="1:8" x14ac:dyDescent="0.25">
      <c r="A729" s="40" t="s">
        <v>420</v>
      </c>
      <c r="B729" s="60" t="s">
        <v>359</v>
      </c>
      <c r="C729" s="46">
        <v>220</v>
      </c>
      <c r="D729" s="37" t="s">
        <v>360</v>
      </c>
      <c r="E729" s="34">
        <v>37.659999999999997</v>
      </c>
      <c r="F729" s="38">
        <f t="shared" si="70"/>
        <v>8285.2000000000007</v>
      </c>
      <c r="G729" s="39">
        <f t="shared" si="68"/>
        <v>8285.2000000000007</v>
      </c>
      <c r="H729" s="26">
        <f t="shared" si="69"/>
        <v>0</v>
      </c>
    </row>
    <row r="730" spans="1:8" x14ac:dyDescent="0.25">
      <c r="A730" s="40" t="s">
        <v>421</v>
      </c>
      <c r="B730" s="101" t="s">
        <v>368</v>
      </c>
      <c r="C730" s="46">
        <v>1</v>
      </c>
      <c r="D730" s="37" t="s">
        <v>42</v>
      </c>
      <c r="E730" s="34">
        <v>71364.600000000006</v>
      </c>
      <c r="F730" s="38">
        <f t="shared" si="70"/>
        <v>71364.600000000006</v>
      </c>
      <c r="G730" s="39">
        <f t="shared" si="68"/>
        <v>71364.600000000006</v>
      </c>
      <c r="H730" s="26">
        <f t="shared" si="69"/>
        <v>0</v>
      </c>
    </row>
    <row r="731" spans="1:8" x14ac:dyDescent="0.25">
      <c r="A731" s="40" t="s">
        <v>422</v>
      </c>
      <c r="B731" s="101" t="s">
        <v>403</v>
      </c>
      <c r="C731" s="46">
        <v>2</v>
      </c>
      <c r="D731" s="37" t="s">
        <v>42</v>
      </c>
      <c r="E731" s="34">
        <v>4508.93</v>
      </c>
      <c r="F731" s="38">
        <f t="shared" si="70"/>
        <v>9017.86</v>
      </c>
      <c r="G731" s="39">
        <f t="shared" si="68"/>
        <v>9017.86</v>
      </c>
      <c r="H731" s="26">
        <f t="shared" si="69"/>
        <v>0</v>
      </c>
    </row>
    <row r="732" spans="1:8" x14ac:dyDescent="0.25">
      <c r="A732" s="40" t="s">
        <v>423</v>
      </c>
      <c r="B732" s="101" t="s">
        <v>372</v>
      </c>
      <c r="C732" s="46">
        <v>2</v>
      </c>
      <c r="D732" s="37" t="s">
        <v>42</v>
      </c>
      <c r="E732" s="34">
        <v>5670.37</v>
      </c>
      <c r="F732" s="38">
        <f t="shared" si="70"/>
        <v>11340.74</v>
      </c>
      <c r="G732" s="39">
        <f t="shared" si="68"/>
        <v>11340.74</v>
      </c>
      <c r="H732" s="26">
        <f t="shared" si="69"/>
        <v>0</v>
      </c>
    </row>
    <row r="733" spans="1:8" x14ac:dyDescent="0.25">
      <c r="A733" s="40" t="s">
        <v>424</v>
      </c>
      <c r="B733" s="101" t="s">
        <v>374</v>
      </c>
      <c r="C733" s="46">
        <v>2</v>
      </c>
      <c r="D733" s="37" t="s">
        <v>42</v>
      </c>
      <c r="E733" s="34">
        <v>5617.89</v>
      </c>
      <c r="F733" s="38">
        <f t="shared" si="70"/>
        <v>11235.78</v>
      </c>
      <c r="G733" s="39">
        <f t="shared" si="68"/>
        <v>11235.78</v>
      </c>
      <c r="H733" s="26">
        <f t="shared" si="69"/>
        <v>0</v>
      </c>
    </row>
    <row r="734" spans="1:8" x14ac:dyDescent="0.25">
      <c r="A734" s="40"/>
      <c r="B734" s="101"/>
      <c r="C734" s="46"/>
      <c r="D734" s="37"/>
      <c r="E734" s="48"/>
      <c r="F734" s="38"/>
      <c r="G734" s="39">
        <f t="shared" si="68"/>
        <v>0</v>
      </c>
      <c r="H734" s="26">
        <f t="shared" si="69"/>
        <v>0</v>
      </c>
    </row>
    <row r="735" spans="1:8" x14ac:dyDescent="0.25">
      <c r="A735" s="43">
        <v>3.4</v>
      </c>
      <c r="B735" s="30" t="s">
        <v>375</v>
      </c>
      <c r="C735" s="36"/>
      <c r="D735" s="37"/>
      <c r="E735" s="48"/>
      <c r="F735" s="38"/>
      <c r="G735" s="39">
        <f t="shared" si="68"/>
        <v>0</v>
      </c>
      <c r="H735" s="26">
        <f t="shared" si="69"/>
        <v>0</v>
      </c>
    </row>
    <row r="736" spans="1:8" ht="66" x14ac:dyDescent="0.25">
      <c r="A736" s="40" t="s">
        <v>425</v>
      </c>
      <c r="B736" s="41" t="s">
        <v>377</v>
      </c>
      <c r="C736" s="46">
        <v>49.5</v>
      </c>
      <c r="D736" s="37" t="s">
        <v>360</v>
      </c>
      <c r="E736" s="34">
        <v>639.86</v>
      </c>
      <c r="F736" s="38">
        <f>ROUND(C736*E736,2)</f>
        <v>31673.07</v>
      </c>
      <c r="G736" s="39">
        <f t="shared" si="68"/>
        <v>31673.07</v>
      </c>
      <c r="H736" s="26">
        <f t="shared" si="69"/>
        <v>0</v>
      </c>
    </row>
    <row r="737" spans="1:8" ht="52.8" x14ac:dyDescent="0.25">
      <c r="A737" s="40" t="s">
        <v>426</v>
      </c>
      <c r="B737" s="41" t="s">
        <v>379</v>
      </c>
      <c r="C737" s="46">
        <v>242</v>
      </c>
      <c r="D737" s="37" t="s">
        <v>360</v>
      </c>
      <c r="E737" s="34">
        <v>90.75</v>
      </c>
      <c r="F737" s="38">
        <f>ROUND(C737*E737,2)</f>
        <v>21961.5</v>
      </c>
      <c r="G737" s="39">
        <f t="shared" si="68"/>
        <v>21961.5</v>
      </c>
      <c r="H737" s="26">
        <f t="shared" si="69"/>
        <v>0</v>
      </c>
    </row>
    <row r="738" spans="1:8" x14ac:dyDescent="0.25">
      <c r="A738" s="40" t="s">
        <v>427</v>
      </c>
      <c r="B738" s="101" t="s">
        <v>428</v>
      </c>
      <c r="C738" s="46">
        <v>58.08</v>
      </c>
      <c r="D738" s="37" t="s">
        <v>24</v>
      </c>
      <c r="E738" s="34">
        <v>581.87</v>
      </c>
      <c r="F738" s="38">
        <f>ROUND(C738*E738,2)</f>
        <v>33795.01</v>
      </c>
      <c r="G738" s="39">
        <f t="shared" si="68"/>
        <v>33795.01</v>
      </c>
      <c r="H738" s="26">
        <f t="shared" si="69"/>
        <v>0</v>
      </c>
    </row>
    <row r="739" spans="1:8" x14ac:dyDescent="0.25">
      <c r="A739" s="40" t="s">
        <v>429</v>
      </c>
      <c r="B739" s="60" t="s">
        <v>383</v>
      </c>
      <c r="C739" s="46">
        <v>6</v>
      </c>
      <c r="D739" s="37" t="s">
        <v>42</v>
      </c>
      <c r="E739" s="34">
        <v>13928.37</v>
      </c>
      <c r="F739" s="38">
        <f>ROUND(C739*E739,2)</f>
        <v>83570.22</v>
      </c>
      <c r="G739" s="39">
        <f t="shared" si="68"/>
        <v>83570.22</v>
      </c>
      <c r="H739" s="26">
        <f t="shared" si="69"/>
        <v>0</v>
      </c>
    </row>
    <row r="740" spans="1:8" ht="26.4" x14ac:dyDescent="0.25">
      <c r="A740" s="40" t="s">
        <v>430</v>
      </c>
      <c r="B740" s="60" t="s">
        <v>385</v>
      </c>
      <c r="C740" s="46">
        <v>5</v>
      </c>
      <c r="D740" s="37" t="s">
        <v>42</v>
      </c>
      <c r="E740" s="34">
        <v>41767.629999999997</v>
      </c>
      <c r="F740" s="38">
        <f>ROUND(C740*E740,2)</f>
        <v>208838.15</v>
      </c>
      <c r="G740" s="39">
        <f t="shared" si="68"/>
        <v>208838.15</v>
      </c>
      <c r="H740" s="26">
        <f t="shared" si="69"/>
        <v>0</v>
      </c>
    </row>
    <row r="741" spans="1:8" x14ac:dyDescent="0.25">
      <c r="A741" s="40"/>
      <c r="B741" s="101"/>
      <c r="C741" s="46"/>
      <c r="D741" s="37"/>
      <c r="E741" s="34"/>
      <c r="F741" s="38"/>
      <c r="G741" s="39">
        <f t="shared" si="68"/>
        <v>0</v>
      </c>
      <c r="H741" s="26">
        <f t="shared" si="69"/>
        <v>0</v>
      </c>
    </row>
    <row r="742" spans="1:8" x14ac:dyDescent="0.25">
      <c r="A742" s="35">
        <v>4</v>
      </c>
      <c r="B742" s="30" t="s">
        <v>431</v>
      </c>
      <c r="C742" s="36"/>
      <c r="D742" s="37"/>
      <c r="E742" s="34"/>
      <c r="F742" s="38"/>
      <c r="G742" s="39">
        <f t="shared" si="68"/>
        <v>0</v>
      </c>
      <c r="H742" s="26">
        <f t="shared" si="69"/>
        <v>0</v>
      </c>
    </row>
    <row r="743" spans="1:8" x14ac:dyDescent="0.25">
      <c r="A743" s="43">
        <v>4.0999999999999996</v>
      </c>
      <c r="B743" s="30" t="s">
        <v>349</v>
      </c>
      <c r="C743" s="36"/>
      <c r="D743" s="37"/>
      <c r="E743" s="34"/>
      <c r="F743" s="38"/>
      <c r="G743" s="39">
        <f t="shared" si="68"/>
        <v>0</v>
      </c>
      <c r="H743" s="26">
        <f t="shared" si="69"/>
        <v>0</v>
      </c>
    </row>
    <row r="744" spans="1:8" x14ac:dyDescent="0.25">
      <c r="A744" s="51" t="s">
        <v>432</v>
      </c>
      <c r="B744" s="101" t="s">
        <v>351</v>
      </c>
      <c r="C744" s="46">
        <v>254.32</v>
      </c>
      <c r="D744" s="37" t="s">
        <v>28</v>
      </c>
      <c r="E744" s="34">
        <v>119.33</v>
      </c>
      <c r="F744" s="38">
        <f>ROUND(C744*E744,2)</f>
        <v>30348.01</v>
      </c>
      <c r="G744" s="39">
        <f t="shared" si="68"/>
        <v>30348.01</v>
      </c>
      <c r="H744" s="26">
        <f t="shared" si="69"/>
        <v>0</v>
      </c>
    </row>
    <row r="745" spans="1:8" x14ac:dyDescent="0.25">
      <c r="A745" s="40"/>
      <c r="B745" s="101"/>
      <c r="C745" s="46"/>
      <c r="D745" s="37"/>
      <c r="E745" s="34"/>
      <c r="F745" s="38"/>
      <c r="G745" s="39">
        <f t="shared" si="68"/>
        <v>0</v>
      </c>
      <c r="H745" s="26">
        <f t="shared" si="69"/>
        <v>0</v>
      </c>
    </row>
    <row r="746" spans="1:8" x14ac:dyDescent="0.25">
      <c r="A746" s="43">
        <v>4.2</v>
      </c>
      <c r="B746" s="30" t="s">
        <v>433</v>
      </c>
      <c r="C746" s="36"/>
      <c r="D746" s="37"/>
      <c r="E746" s="34"/>
      <c r="F746" s="38"/>
      <c r="G746" s="39">
        <f t="shared" si="68"/>
        <v>0</v>
      </c>
      <c r="H746" s="26">
        <f t="shared" si="69"/>
        <v>0</v>
      </c>
    </row>
    <row r="747" spans="1:8" ht="26.4" x14ac:dyDescent="0.25">
      <c r="A747" s="40" t="s">
        <v>434</v>
      </c>
      <c r="B747" s="60" t="s">
        <v>435</v>
      </c>
      <c r="C747" s="46">
        <v>6.03</v>
      </c>
      <c r="D747" s="37" t="s">
        <v>19</v>
      </c>
      <c r="E747" s="34">
        <v>3296.22</v>
      </c>
      <c r="F747" s="38">
        <f>ROUND(C747*E747,2)</f>
        <v>19876.21</v>
      </c>
      <c r="G747" s="39">
        <f t="shared" si="68"/>
        <v>19876.21</v>
      </c>
      <c r="H747" s="26">
        <f t="shared" si="69"/>
        <v>0</v>
      </c>
    </row>
    <row r="748" spans="1:8" ht="26.4" x14ac:dyDescent="0.25">
      <c r="A748" s="40" t="s">
        <v>436</v>
      </c>
      <c r="B748" s="60" t="s">
        <v>437</v>
      </c>
      <c r="C748" s="46">
        <v>1</v>
      </c>
      <c r="D748" s="37" t="s">
        <v>42</v>
      </c>
      <c r="E748" s="34">
        <v>6509.23</v>
      </c>
      <c r="F748" s="38">
        <f>ROUND(C748*E748,2)</f>
        <v>6509.23</v>
      </c>
      <c r="G748" s="39">
        <f t="shared" si="68"/>
        <v>6509.23</v>
      </c>
      <c r="H748" s="26">
        <f t="shared" si="69"/>
        <v>0</v>
      </c>
    </row>
    <row r="749" spans="1:8" ht="26.4" x14ac:dyDescent="0.25">
      <c r="A749" s="40" t="s">
        <v>438</v>
      </c>
      <c r="B749" s="60" t="s">
        <v>439</v>
      </c>
      <c r="C749" s="46">
        <v>1</v>
      </c>
      <c r="D749" s="37" t="s">
        <v>42</v>
      </c>
      <c r="E749" s="34">
        <v>13676.69</v>
      </c>
      <c r="F749" s="38">
        <f>ROUND(C749*E749,2)</f>
        <v>13676.69</v>
      </c>
      <c r="G749" s="39">
        <f t="shared" si="68"/>
        <v>13676.69</v>
      </c>
      <c r="H749" s="26">
        <f t="shared" si="69"/>
        <v>0</v>
      </c>
    </row>
    <row r="750" spans="1:8" x14ac:dyDescent="0.25">
      <c r="A750" s="40" t="s">
        <v>440</v>
      </c>
      <c r="B750" s="60" t="s">
        <v>354</v>
      </c>
      <c r="C750" s="46">
        <v>254.32</v>
      </c>
      <c r="D750" s="37" t="s">
        <v>28</v>
      </c>
      <c r="E750" s="34">
        <v>76.86</v>
      </c>
      <c r="F750" s="38">
        <f>ROUND(C750*E750,2)</f>
        <v>19547.04</v>
      </c>
      <c r="G750" s="39">
        <f t="shared" si="68"/>
        <v>19547.04</v>
      </c>
      <c r="H750" s="26">
        <f t="shared" si="69"/>
        <v>0</v>
      </c>
    </row>
    <row r="751" spans="1:8" x14ac:dyDescent="0.25">
      <c r="A751" s="52"/>
      <c r="B751" s="102"/>
      <c r="C751" s="54"/>
      <c r="D751" s="55"/>
      <c r="E751" s="56"/>
      <c r="F751" s="57"/>
      <c r="G751" s="39">
        <f t="shared" si="68"/>
        <v>0</v>
      </c>
      <c r="H751" s="26">
        <f t="shared" si="69"/>
        <v>0</v>
      </c>
    </row>
    <row r="752" spans="1:8" x14ac:dyDescent="0.25">
      <c r="A752" s="43">
        <v>4.3</v>
      </c>
      <c r="B752" s="30" t="s">
        <v>417</v>
      </c>
      <c r="C752" s="36"/>
      <c r="D752" s="37"/>
      <c r="E752" s="34"/>
      <c r="F752" s="38"/>
      <c r="G752" s="39">
        <f t="shared" si="68"/>
        <v>0</v>
      </c>
      <c r="H752" s="26">
        <f t="shared" si="69"/>
        <v>0</v>
      </c>
    </row>
    <row r="753" spans="1:8" ht="52.8" x14ac:dyDescent="0.25">
      <c r="A753" s="40" t="s">
        <v>441</v>
      </c>
      <c r="B753" s="60" t="s">
        <v>357</v>
      </c>
      <c r="C753" s="46">
        <v>1</v>
      </c>
      <c r="D753" s="37" t="s">
        <v>42</v>
      </c>
      <c r="E753" s="34">
        <v>48613.16</v>
      </c>
      <c r="F753" s="38">
        <f t="shared" ref="F753:F758" si="71">ROUND(C753*E753,2)</f>
        <v>48613.16</v>
      </c>
      <c r="G753" s="39">
        <f t="shared" si="68"/>
        <v>48613.16</v>
      </c>
      <c r="H753" s="26">
        <f t="shared" si="69"/>
        <v>0</v>
      </c>
    </row>
    <row r="754" spans="1:8" x14ac:dyDescent="0.25">
      <c r="A754" s="40" t="s">
        <v>442</v>
      </c>
      <c r="B754" s="41" t="s">
        <v>359</v>
      </c>
      <c r="C754" s="46">
        <v>286</v>
      </c>
      <c r="D754" s="37" t="s">
        <v>360</v>
      </c>
      <c r="E754" s="34">
        <v>37.659999999999997</v>
      </c>
      <c r="F754" s="38">
        <f t="shared" si="71"/>
        <v>10770.76</v>
      </c>
      <c r="G754" s="39">
        <f t="shared" si="68"/>
        <v>10770.76</v>
      </c>
      <c r="H754" s="26">
        <f t="shared" si="69"/>
        <v>0</v>
      </c>
    </row>
    <row r="755" spans="1:8" x14ac:dyDescent="0.25">
      <c r="A755" s="40" t="s">
        <v>443</v>
      </c>
      <c r="B755" s="41" t="s">
        <v>368</v>
      </c>
      <c r="C755" s="46">
        <v>1</v>
      </c>
      <c r="D755" s="37" t="s">
        <v>42</v>
      </c>
      <c r="E755" s="34">
        <v>71364.600000000006</v>
      </c>
      <c r="F755" s="38">
        <f t="shared" si="71"/>
        <v>71364.600000000006</v>
      </c>
      <c r="G755" s="39">
        <f t="shared" si="68"/>
        <v>71364.600000000006</v>
      </c>
      <c r="H755" s="26">
        <f t="shared" si="69"/>
        <v>0</v>
      </c>
    </row>
    <row r="756" spans="1:8" x14ac:dyDescent="0.25">
      <c r="A756" s="40" t="s">
        <v>444</v>
      </c>
      <c r="B756" s="101" t="s">
        <v>403</v>
      </c>
      <c r="C756" s="46">
        <v>1</v>
      </c>
      <c r="D756" s="37" t="s">
        <v>42</v>
      </c>
      <c r="E756" s="34">
        <v>4508.93</v>
      </c>
      <c r="F756" s="38">
        <f t="shared" si="71"/>
        <v>4508.93</v>
      </c>
      <c r="G756" s="39">
        <f t="shared" si="68"/>
        <v>4508.93</v>
      </c>
      <c r="H756" s="26">
        <f t="shared" si="69"/>
        <v>0</v>
      </c>
    </row>
    <row r="757" spans="1:8" x14ac:dyDescent="0.25">
      <c r="A757" s="40" t="s">
        <v>445</v>
      </c>
      <c r="B757" s="60" t="s">
        <v>372</v>
      </c>
      <c r="C757" s="46">
        <v>2</v>
      </c>
      <c r="D757" s="37" t="s">
        <v>42</v>
      </c>
      <c r="E757" s="34">
        <v>5670.37</v>
      </c>
      <c r="F757" s="38">
        <f t="shared" si="71"/>
        <v>11340.74</v>
      </c>
      <c r="G757" s="39">
        <f t="shared" si="68"/>
        <v>11340.74</v>
      </c>
      <c r="H757" s="26">
        <f t="shared" si="69"/>
        <v>0</v>
      </c>
    </row>
    <row r="758" spans="1:8" x14ac:dyDescent="0.25">
      <c r="A758" s="40" t="s">
        <v>446</v>
      </c>
      <c r="B758" s="101" t="s">
        <v>374</v>
      </c>
      <c r="C758" s="46">
        <v>2</v>
      </c>
      <c r="D758" s="37" t="s">
        <v>42</v>
      </c>
      <c r="E758" s="34">
        <v>5617.89</v>
      </c>
      <c r="F758" s="38">
        <f t="shared" si="71"/>
        <v>11235.78</v>
      </c>
      <c r="G758" s="39">
        <f t="shared" si="68"/>
        <v>11235.78</v>
      </c>
      <c r="H758" s="26">
        <f t="shared" si="69"/>
        <v>0</v>
      </c>
    </row>
    <row r="759" spans="1:8" x14ac:dyDescent="0.25">
      <c r="A759" s="40"/>
      <c r="B759" s="101"/>
      <c r="C759" s="46"/>
      <c r="D759" s="37"/>
      <c r="E759" s="34"/>
      <c r="F759" s="38"/>
      <c r="G759" s="39">
        <f t="shared" si="68"/>
        <v>0</v>
      </c>
      <c r="H759" s="26">
        <f t="shared" si="69"/>
        <v>0</v>
      </c>
    </row>
    <row r="760" spans="1:8" x14ac:dyDescent="0.25">
      <c r="A760" s="43">
        <v>4.4000000000000004</v>
      </c>
      <c r="B760" s="103" t="s">
        <v>447</v>
      </c>
      <c r="C760" s="46"/>
      <c r="D760" s="37"/>
      <c r="E760" s="34"/>
      <c r="F760" s="38"/>
      <c r="G760" s="39">
        <f t="shared" si="68"/>
        <v>0</v>
      </c>
      <c r="H760" s="26">
        <f t="shared" si="69"/>
        <v>0</v>
      </c>
    </row>
    <row r="761" spans="1:8" ht="66" x14ac:dyDescent="0.25">
      <c r="A761" s="40" t="s">
        <v>448</v>
      </c>
      <c r="B761" s="60" t="s">
        <v>377</v>
      </c>
      <c r="C761" s="46">
        <v>49.5</v>
      </c>
      <c r="D761" s="37" t="s">
        <v>360</v>
      </c>
      <c r="E761" s="34">
        <v>639.86</v>
      </c>
      <c r="F761" s="38">
        <f>ROUND(C761*E761,2)</f>
        <v>31673.07</v>
      </c>
      <c r="G761" s="39">
        <f t="shared" si="68"/>
        <v>31673.07</v>
      </c>
      <c r="H761" s="26">
        <f t="shared" si="69"/>
        <v>0</v>
      </c>
    </row>
    <row r="762" spans="1:8" ht="52.8" x14ac:dyDescent="0.25">
      <c r="A762" s="51" t="s">
        <v>449</v>
      </c>
      <c r="B762" s="60" t="s">
        <v>379</v>
      </c>
      <c r="C762" s="46">
        <v>55</v>
      </c>
      <c r="D762" s="37" t="s">
        <v>360</v>
      </c>
      <c r="E762" s="34">
        <v>90.75</v>
      </c>
      <c r="F762" s="38">
        <f>ROUND(C762*E762,2)</f>
        <v>4991.25</v>
      </c>
      <c r="G762" s="39">
        <f t="shared" si="68"/>
        <v>4991.25</v>
      </c>
      <c r="H762" s="26">
        <f t="shared" si="69"/>
        <v>0</v>
      </c>
    </row>
    <row r="763" spans="1:8" ht="26.4" x14ac:dyDescent="0.25">
      <c r="A763" s="51" t="s">
        <v>450</v>
      </c>
      <c r="B763" s="60" t="s">
        <v>451</v>
      </c>
      <c r="C763" s="46">
        <v>10.56</v>
      </c>
      <c r="D763" s="37" t="s">
        <v>24</v>
      </c>
      <c r="E763" s="34">
        <v>581.87</v>
      </c>
      <c r="F763" s="38">
        <f>ROUND(C763*E763,2)</f>
        <v>6144.55</v>
      </c>
      <c r="G763" s="39">
        <f t="shared" si="68"/>
        <v>6144.55</v>
      </c>
      <c r="H763" s="26">
        <f t="shared" si="69"/>
        <v>0</v>
      </c>
    </row>
    <row r="764" spans="1:8" x14ac:dyDescent="0.25">
      <c r="A764" s="51" t="s">
        <v>452</v>
      </c>
      <c r="B764" s="60" t="s">
        <v>383</v>
      </c>
      <c r="C764" s="46">
        <v>2</v>
      </c>
      <c r="D764" s="37" t="s">
        <v>42</v>
      </c>
      <c r="E764" s="34">
        <v>13928.37</v>
      </c>
      <c r="F764" s="38">
        <f>ROUND(C764*E764,2)</f>
        <v>27856.74</v>
      </c>
      <c r="G764" s="39">
        <f t="shared" si="68"/>
        <v>27856.74</v>
      </c>
      <c r="H764" s="26">
        <f t="shared" si="69"/>
        <v>0</v>
      </c>
    </row>
    <row r="765" spans="1:8" ht="26.4" x14ac:dyDescent="0.25">
      <c r="A765" s="40" t="s">
        <v>453</v>
      </c>
      <c r="B765" s="41" t="s">
        <v>454</v>
      </c>
      <c r="C765" s="66">
        <v>1</v>
      </c>
      <c r="D765" s="37" t="s">
        <v>42</v>
      </c>
      <c r="E765" s="34">
        <v>41767.629999999997</v>
      </c>
      <c r="F765" s="38">
        <f>ROUND(C765*E765,2)</f>
        <v>41767.629999999997</v>
      </c>
      <c r="G765" s="39">
        <f t="shared" si="68"/>
        <v>41767.629999999997</v>
      </c>
      <c r="H765" s="26">
        <f t="shared" si="69"/>
        <v>0</v>
      </c>
    </row>
    <row r="766" spans="1:8" x14ac:dyDescent="0.25">
      <c r="A766" s="40"/>
      <c r="B766" s="101"/>
      <c r="C766" s="46"/>
      <c r="D766" s="37"/>
      <c r="E766" s="48"/>
      <c r="F766" s="38"/>
      <c r="G766" s="39">
        <f t="shared" si="68"/>
        <v>0</v>
      </c>
      <c r="H766" s="26">
        <f t="shared" si="69"/>
        <v>0</v>
      </c>
    </row>
    <row r="767" spans="1:8" x14ac:dyDescent="0.25">
      <c r="A767" s="35">
        <v>5</v>
      </c>
      <c r="B767" s="30" t="s">
        <v>455</v>
      </c>
      <c r="C767" s="36"/>
      <c r="D767" s="37"/>
      <c r="E767" s="48"/>
      <c r="F767" s="38"/>
      <c r="G767" s="39">
        <f t="shared" si="68"/>
        <v>0</v>
      </c>
      <c r="H767" s="26">
        <f t="shared" si="69"/>
        <v>0</v>
      </c>
    </row>
    <row r="768" spans="1:8" x14ac:dyDescent="0.25">
      <c r="A768" s="43">
        <v>5.0999999999999996</v>
      </c>
      <c r="B768" s="30" t="s">
        <v>349</v>
      </c>
      <c r="C768" s="36"/>
      <c r="D768" s="37"/>
      <c r="E768" s="48"/>
      <c r="F768" s="38"/>
      <c r="G768" s="39">
        <f t="shared" si="68"/>
        <v>0</v>
      </c>
      <c r="H768" s="26">
        <f t="shared" si="69"/>
        <v>0</v>
      </c>
    </row>
    <row r="769" spans="1:8" x14ac:dyDescent="0.25">
      <c r="A769" s="40" t="s">
        <v>456</v>
      </c>
      <c r="B769" s="101" t="s">
        <v>351</v>
      </c>
      <c r="C769" s="46">
        <v>315.83</v>
      </c>
      <c r="D769" s="37" t="s">
        <v>28</v>
      </c>
      <c r="E769" s="34">
        <v>119.33</v>
      </c>
      <c r="F769" s="38">
        <f>ROUND(C769*E769,2)</f>
        <v>37687.99</v>
      </c>
      <c r="G769" s="39">
        <f t="shared" si="68"/>
        <v>37687.99</v>
      </c>
      <c r="H769" s="26">
        <f t="shared" si="69"/>
        <v>0</v>
      </c>
    </row>
    <row r="770" spans="1:8" x14ac:dyDescent="0.25">
      <c r="A770" s="40"/>
      <c r="B770" s="101"/>
      <c r="C770" s="46"/>
      <c r="D770" s="37"/>
      <c r="E770" s="34"/>
      <c r="F770" s="38"/>
      <c r="G770" s="39">
        <f t="shared" si="68"/>
        <v>0</v>
      </c>
      <c r="H770" s="26">
        <f t="shared" si="69"/>
        <v>0</v>
      </c>
    </row>
    <row r="771" spans="1:8" x14ac:dyDescent="0.25">
      <c r="A771" s="43">
        <v>5.2</v>
      </c>
      <c r="B771" s="30" t="s">
        <v>352</v>
      </c>
      <c r="C771" s="36"/>
      <c r="D771" s="37"/>
      <c r="E771" s="34"/>
      <c r="F771" s="38"/>
      <c r="G771" s="39">
        <f t="shared" si="68"/>
        <v>0</v>
      </c>
      <c r="H771" s="26">
        <f t="shared" si="69"/>
        <v>0</v>
      </c>
    </row>
    <row r="772" spans="1:8" x14ac:dyDescent="0.25">
      <c r="A772" s="40" t="s">
        <v>457</v>
      </c>
      <c r="B772" s="101" t="s">
        <v>435</v>
      </c>
      <c r="C772" s="46">
        <v>14.3</v>
      </c>
      <c r="D772" s="37" t="s">
        <v>19</v>
      </c>
      <c r="E772" s="34">
        <v>3296.22</v>
      </c>
      <c r="F772" s="38">
        <f>ROUND(C772*E772,2)</f>
        <v>47135.95</v>
      </c>
      <c r="G772" s="39">
        <f t="shared" si="68"/>
        <v>47135.95</v>
      </c>
      <c r="H772" s="26">
        <f t="shared" si="69"/>
        <v>0</v>
      </c>
    </row>
    <row r="773" spans="1:8" ht="26.4" x14ac:dyDescent="0.25">
      <c r="A773" s="40" t="s">
        <v>458</v>
      </c>
      <c r="B773" s="41" t="s">
        <v>459</v>
      </c>
      <c r="C773" s="46">
        <v>1</v>
      </c>
      <c r="D773" s="37" t="s">
        <v>42</v>
      </c>
      <c r="E773" s="34">
        <v>8410.2999999999993</v>
      </c>
      <c r="F773" s="38">
        <f>ROUND(C773*E773,2)</f>
        <v>8410.2999999999993</v>
      </c>
      <c r="G773" s="39">
        <f t="shared" si="68"/>
        <v>8410.2999999999993</v>
      </c>
      <c r="H773" s="26">
        <f t="shared" si="69"/>
        <v>0</v>
      </c>
    </row>
    <row r="774" spans="1:8" x14ac:dyDescent="0.25">
      <c r="A774" s="40" t="s">
        <v>460</v>
      </c>
      <c r="B774" s="41" t="s">
        <v>354</v>
      </c>
      <c r="C774" s="46">
        <v>315.83</v>
      </c>
      <c r="D774" s="37" t="s">
        <v>28</v>
      </c>
      <c r="E774" s="34">
        <v>76.86</v>
      </c>
      <c r="F774" s="38">
        <f>ROUND(C774*E774,2)</f>
        <v>24274.69</v>
      </c>
      <c r="G774" s="39">
        <f t="shared" si="68"/>
        <v>24274.69</v>
      </c>
      <c r="H774" s="26">
        <f t="shared" si="69"/>
        <v>0</v>
      </c>
    </row>
    <row r="775" spans="1:8" x14ac:dyDescent="0.25">
      <c r="A775" s="42"/>
      <c r="B775" s="100"/>
      <c r="C775" s="46"/>
      <c r="D775" s="37"/>
      <c r="E775" s="34"/>
      <c r="F775" s="38"/>
      <c r="G775" s="39">
        <f t="shared" si="68"/>
        <v>0</v>
      </c>
      <c r="H775" s="26">
        <f t="shared" si="69"/>
        <v>0</v>
      </c>
    </row>
    <row r="776" spans="1:8" x14ac:dyDescent="0.25">
      <c r="A776" s="43">
        <v>5.3</v>
      </c>
      <c r="B776" s="30" t="s">
        <v>390</v>
      </c>
      <c r="C776" s="36"/>
      <c r="D776" s="37"/>
      <c r="E776" s="34"/>
      <c r="F776" s="38"/>
      <c r="G776" s="39">
        <f t="shared" si="68"/>
        <v>0</v>
      </c>
      <c r="H776" s="26">
        <f t="shared" si="69"/>
        <v>0</v>
      </c>
    </row>
    <row r="777" spans="1:8" x14ac:dyDescent="0.25">
      <c r="A777" s="40" t="s">
        <v>461</v>
      </c>
      <c r="B777" s="101" t="s">
        <v>392</v>
      </c>
      <c r="C777" s="46">
        <v>83.82</v>
      </c>
      <c r="D777" s="37" t="s">
        <v>19</v>
      </c>
      <c r="E777" s="34">
        <v>383.2</v>
      </c>
      <c r="F777" s="38">
        <f>ROUND(C777*E777,2)</f>
        <v>32119.82</v>
      </c>
      <c r="G777" s="39">
        <f t="shared" si="68"/>
        <v>32119.82</v>
      </c>
      <c r="H777" s="26">
        <f t="shared" si="69"/>
        <v>0</v>
      </c>
    </row>
    <row r="778" spans="1:8" ht="26.4" x14ac:dyDescent="0.25">
      <c r="A778" s="40" t="s">
        <v>462</v>
      </c>
      <c r="B778" s="60" t="s">
        <v>394</v>
      </c>
      <c r="C778" s="46">
        <v>77.22</v>
      </c>
      <c r="D778" s="37" t="s">
        <v>19</v>
      </c>
      <c r="E778" s="34">
        <v>3679.33</v>
      </c>
      <c r="F778" s="38">
        <f>ROUND(C778*E778,2)</f>
        <v>284117.86</v>
      </c>
      <c r="G778" s="39">
        <f t="shared" si="68"/>
        <v>284117.86</v>
      </c>
      <c r="H778" s="26">
        <f t="shared" si="69"/>
        <v>0</v>
      </c>
    </row>
    <row r="779" spans="1:8" x14ac:dyDescent="0.25">
      <c r="A779" s="40" t="s">
        <v>463</v>
      </c>
      <c r="B779" s="101" t="s">
        <v>396</v>
      </c>
      <c r="C779" s="46">
        <v>1</v>
      </c>
      <c r="D779" s="37" t="s">
        <v>42</v>
      </c>
      <c r="E779" s="34">
        <v>31624.73</v>
      </c>
      <c r="F779" s="38">
        <f>ROUND(C779*E779,2)</f>
        <v>31624.73</v>
      </c>
      <c r="G779" s="39">
        <f t="shared" si="68"/>
        <v>31624.73</v>
      </c>
      <c r="H779" s="26">
        <f t="shared" si="69"/>
        <v>0</v>
      </c>
    </row>
    <row r="780" spans="1:8" x14ac:dyDescent="0.25">
      <c r="A780" s="51"/>
      <c r="B780" s="101"/>
      <c r="C780" s="46"/>
      <c r="D780" s="37"/>
      <c r="E780" s="34"/>
      <c r="F780" s="38"/>
      <c r="G780" s="39">
        <f t="shared" si="68"/>
        <v>0</v>
      </c>
      <c r="H780" s="26">
        <f t="shared" si="69"/>
        <v>0</v>
      </c>
    </row>
    <row r="781" spans="1:8" x14ac:dyDescent="0.25">
      <c r="A781" s="43">
        <v>5.4</v>
      </c>
      <c r="B781" s="30" t="s">
        <v>464</v>
      </c>
      <c r="C781" s="36"/>
      <c r="D781" s="37"/>
      <c r="E781" s="34"/>
      <c r="F781" s="38"/>
      <c r="G781" s="39">
        <f t="shared" si="68"/>
        <v>0</v>
      </c>
      <c r="H781" s="26">
        <f t="shared" si="69"/>
        <v>0</v>
      </c>
    </row>
    <row r="782" spans="1:8" ht="79.2" x14ac:dyDescent="0.25">
      <c r="A782" s="40" t="s">
        <v>465</v>
      </c>
      <c r="B782" s="41" t="s">
        <v>466</v>
      </c>
      <c r="C782" s="46">
        <v>33</v>
      </c>
      <c r="D782" s="37" t="s">
        <v>360</v>
      </c>
      <c r="E782" s="34">
        <v>639.63</v>
      </c>
      <c r="F782" s="38">
        <f t="shared" ref="F782:F787" si="72">ROUND(C782*E782,2)</f>
        <v>21107.79</v>
      </c>
      <c r="G782" s="39">
        <f t="shared" si="68"/>
        <v>21107.79</v>
      </c>
      <c r="H782" s="26">
        <f t="shared" si="69"/>
        <v>0</v>
      </c>
    </row>
    <row r="783" spans="1:8" ht="52.8" x14ac:dyDescent="0.25">
      <c r="A783" s="52" t="s">
        <v>467</v>
      </c>
      <c r="B783" s="53" t="s">
        <v>379</v>
      </c>
      <c r="C783" s="54">
        <v>165</v>
      </c>
      <c r="D783" s="55" t="s">
        <v>360</v>
      </c>
      <c r="E783" s="56">
        <v>90.75</v>
      </c>
      <c r="F783" s="57">
        <f t="shared" si="72"/>
        <v>14973.75</v>
      </c>
      <c r="G783" s="39">
        <f t="shared" si="68"/>
        <v>14973.75</v>
      </c>
      <c r="H783" s="26">
        <f t="shared" si="69"/>
        <v>0</v>
      </c>
    </row>
    <row r="784" spans="1:8" ht="26.4" x14ac:dyDescent="0.25">
      <c r="A784" s="40" t="s">
        <v>468</v>
      </c>
      <c r="B784" s="60" t="s">
        <v>469</v>
      </c>
      <c r="C784" s="46">
        <v>39.6</v>
      </c>
      <c r="D784" s="37" t="s">
        <v>24</v>
      </c>
      <c r="E784" s="34">
        <v>581.87</v>
      </c>
      <c r="F784" s="38">
        <f t="shared" si="72"/>
        <v>23042.05</v>
      </c>
      <c r="G784" s="39">
        <f t="shared" ref="G784:G847" si="73">ROUND(C784*E784,2)</f>
        <v>23042.05</v>
      </c>
      <c r="H784" s="26">
        <f t="shared" si="69"/>
        <v>0</v>
      </c>
    </row>
    <row r="785" spans="1:8" x14ac:dyDescent="0.25">
      <c r="A785" s="40" t="s">
        <v>470</v>
      </c>
      <c r="B785" s="60" t="s">
        <v>383</v>
      </c>
      <c r="C785" s="46">
        <v>9</v>
      </c>
      <c r="D785" s="37" t="s">
        <v>42</v>
      </c>
      <c r="E785" s="34">
        <v>13928.37</v>
      </c>
      <c r="F785" s="38">
        <f t="shared" si="72"/>
        <v>125355.33</v>
      </c>
      <c r="G785" s="39">
        <f t="shared" si="73"/>
        <v>125355.33</v>
      </c>
      <c r="H785" s="26">
        <f t="shared" ref="H785:H848" si="74">G785-F785</f>
        <v>0</v>
      </c>
    </row>
    <row r="786" spans="1:8" ht="26.4" x14ac:dyDescent="0.25">
      <c r="A786" s="40" t="s">
        <v>471</v>
      </c>
      <c r="B786" s="60" t="s">
        <v>385</v>
      </c>
      <c r="C786" s="46">
        <v>7</v>
      </c>
      <c r="D786" s="37" t="s">
        <v>42</v>
      </c>
      <c r="E786" s="34">
        <v>41767.629999999997</v>
      </c>
      <c r="F786" s="38">
        <f t="shared" si="72"/>
        <v>292373.40999999997</v>
      </c>
      <c r="G786" s="39">
        <f t="shared" si="73"/>
        <v>292373.40999999997</v>
      </c>
      <c r="H786" s="26">
        <f t="shared" si="74"/>
        <v>0</v>
      </c>
    </row>
    <row r="787" spans="1:8" x14ac:dyDescent="0.25">
      <c r="A787" s="40" t="s">
        <v>472</v>
      </c>
      <c r="B787" s="101" t="s">
        <v>473</v>
      </c>
      <c r="C787" s="46">
        <v>1</v>
      </c>
      <c r="D787" s="37" t="s">
        <v>42</v>
      </c>
      <c r="E787" s="34">
        <v>36509.47</v>
      </c>
      <c r="F787" s="38">
        <f t="shared" si="72"/>
        <v>36509.47</v>
      </c>
      <c r="G787" s="39">
        <f t="shared" si="73"/>
        <v>36509.47</v>
      </c>
      <c r="H787" s="26">
        <f t="shared" si="74"/>
        <v>0</v>
      </c>
    </row>
    <row r="788" spans="1:8" x14ac:dyDescent="0.25">
      <c r="A788" s="40"/>
      <c r="B788" s="101"/>
      <c r="C788" s="46"/>
      <c r="D788" s="37"/>
      <c r="E788" s="34"/>
      <c r="F788" s="38"/>
      <c r="G788" s="39">
        <f t="shared" si="73"/>
        <v>0</v>
      </c>
      <c r="H788" s="26">
        <f t="shared" si="74"/>
        <v>0</v>
      </c>
    </row>
    <row r="789" spans="1:8" x14ac:dyDescent="0.25">
      <c r="A789" s="35">
        <v>6</v>
      </c>
      <c r="B789" s="30" t="s">
        <v>474</v>
      </c>
      <c r="C789" s="36"/>
      <c r="D789" s="37"/>
      <c r="E789" s="34"/>
      <c r="F789" s="38"/>
      <c r="G789" s="39">
        <f t="shared" si="73"/>
        <v>0</v>
      </c>
      <c r="H789" s="26">
        <f t="shared" si="74"/>
        <v>0</v>
      </c>
    </row>
    <row r="790" spans="1:8" x14ac:dyDescent="0.25">
      <c r="A790" s="104">
        <v>6.1</v>
      </c>
      <c r="B790" s="30" t="s">
        <v>349</v>
      </c>
      <c r="C790" s="36"/>
      <c r="D790" s="37"/>
      <c r="E790" s="34"/>
      <c r="F790" s="38"/>
      <c r="G790" s="39">
        <f t="shared" si="73"/>
        <v>0</v>
      </c>
      <c r="H790" s="26">
        <f t="shared" si="74"/>
        <v>0</v>
      </c>
    </row>
    <row r="791" spans="1:8" x14ac:dyDescent="0.25">
      <c r="A791" s="40" t="s">
        <v>475</v>
      </c>
      <c r="B791" s="101" t="s">
        <v>351</v>
      </c>
      <c r="C791" s="46">
        <v>260.33999999999997</v>
      </c>
      <c r="D791" s="37" t="s">
        <v>28</v>
      </c>
      <c r="E791" s="34">
        <v>119.33</v>
      </c>
      <c r="F791" s="38">
        <f>ROUND(C791*E791,2)</f>
        <v>31066.37</v>
      </c>
      <c r="G791" s="39">
        <f t="shared" si="73"/>
        <v>31066.37</v>
      </c>
      <c r="H791" s="26">
        <f t="shared" si="74"/>
        <v>0</v>
      </c>
    </row>
    <row r="792" spans="1:8" x14ac:dyDescent="0.25">
      <c r="A792" s="40"/>
      <c r="B792" s="41"/>
      <c r="C792" s="46"/>
      <c r="D792" s="37"/>
      <c r="E792" s="34"/>
      <c r="F792" s="38"/>
      <c r="G792" s="39">
        <f t="shared" si="73"/>
        <v>0</v>
      </c>
      <c r="H792" s="26">
        <f t="shared" si="74"/>
        <v>0</v>
      </c>
    </row>
    <row r="793" spans="1:8" x14ac:dyDescent="0.25">
      <c r="A793" s="43">
        <v>6.2</v>
      </c>
      <c r="B793" s="30" t="s">
        <v>352</v>
      </c>
      <c r="C793" s="36"/>
      <c r="D793" s="37"/>
      <c r="E793" s="34"/>
      <c r="F793" s="38"/>
      <c r="G793" s="39">
        <f t="shared" si="73"/>
        <v>0</v>
      </c>
      <c r="H793" s="26">
        <f t="shared" si="74"/>
        <v>0</v>
      </c>
    </row>
    <row r="794" spans="1:8" ht="26.4" x14ac:dyDescent="0.25">
      <c r="A794" s="40" t="s">
        <v>476</v>
      </c>
      <c r="B794" s="60" t="s">
        <v>477</v>
      </c>
      <c r="C794" s="46">
        <v>12.1</v>
      </c>
      <c r="D794" s="37" t="s">
        <v>19</v>
      </c>
      <c r="E794" s="34">
        <v>3296.22</v>
      </c>
      <c r="F794" s="38">
        <f>ROUND(C794*E794,2)</f>
        <v>39884.26</v>
      </c>
      <c r="G794" s="39">
        <f t="shared" si="73"/>
        <v>39884.26</v>
      </c>
      <c r="H794" s="26">
        <f t="shared" si="74"/>
        <v>0</v>
      </c>
    </row>
    <row r="795" spans="1:8" x14ac:dyDescent="0.25">
      <c r="A795" s="40" t="s">
        <v>478</v>
      </c>
      <c r="B795" s="60" t="s">
        <v>354</v>
      </c>
      <c r="C795" s="46">
        <v>260.33999999999997</v>
      </c>
      <c r="D795" s="37" t="s">
        <v>28</v>
      </c>
      <c r="E795" s="34">
        <v>76.86</v>
      </c>
      <c r="F795" s="38">
        <f>ROUND(C795*E795,2)</f>
        <v>20009.73</v>
      </c>
      <c r="G795" s="39">
        <f t="shared" si="73"/>
        <v>20009.73</v>
      </c>
      <c r="H795" s="26">
        <f t="shared" si="74"/>
        <v>0</v>
      </c>
    </row>
    <row r="796" spans="1:8" ht="26.4" x14ac:dyDescent="0.25">
      <c r="A796" s="40" t="s">
        <v>479</v>
      </c>
      <c r="B796" s="60" t="s">
        <v>388</v>
      </c>
      <c r="C796" s="46">
        <v>3</v>
      </c>
      <c r="D796" s="37" t="s">
        <v>42</v>
      </c>
      <c r="E796" s="34">
        <v>12268.36</v>
      </c>
      <c r="F796" s="38">
        <f>ROUND(C796*E796,2)</f>
        <v>36805.08</v>
      </c>
      <c r="G796" s="39">
        <f t="shared" si="73"/>
        <v>36805.08</v>
      </c>
      <c r="H796" s="26">
        <f t="shared" si="74"/>
        <v>0</v>
      </c>
    </row>
    <row r="797" spans="1:8" x14ac:dyDescent="0.25">
      <c r="A797" s="40"/>
      <c r="B797" s="101"/>
      <c r="C797" s="46"/>
      <c r="D797" s="37"/>
      <c r="E797" s="48"/>
      <c r="F797" s="38"/>
      <c r="G797" s="39">
        <f t="shared" si="73"/>
        <v>0</v>
      </c>
      <c r="H797" s="26">
        <f t="shared" si="74"/>
        <v>0</v>
      </c>
    </row>
    <row r="798" spans="1:8" x14ac:dyDescent="0.25">
      <c r="A798" s="43">
        <v>6.3</v>
      </c>
      <c r="B798" s="30" t="s">
        <v>397</v>
      </c>
      <c r="C798" s="36"/>
      <c r="D798" s="37"/>
      <c r="E798" s="48"/>
      <c r="F798" s="38"/>
      <c r="G798" s="39">
        <f t="shared" si="73"/>
        <v>0</v>
      </c>
      <c r="H798" s="26">
        <f t="shared" si="74"/>
        <v>0</v>
      </c>
    </row>
    <row r="799" spans="1:8" ht="52.8" x14ac:dyDescent="0.25">
      <c r="A799" s="40" t="s">
        <v>480</v>
      </c>
      <c r="B799" s="60" t="s">
        <v>419</v>
      </c>
      <c r="C799" s="46">
        <v>5</v>
      </c>
      <c r="D799" s="37" t="s">
        <v>42</v>
      </c>
      <c r="E799" s="34">
        <v>48613.16</v>
      </c>
      <c r="F799" s="38">
        <f t="shared" ref="F799:F806" si="75">ROUND(C799*E799,2)</f>
        <v>243065.8</v>
      </c>
      <c r="G799" s="39">
        <f t="shared" si="73"/>
        <v>243065.8</v>
      </c>
      <c r="H799" s="26">
        <f t="shared" si="74"/>
        <v>0</v>
      </c>
    </row>
    <row r="800" spans="1:8" x14ac:dyDescent="0.25">
      <c r="A800" s="40" t="s">
        <v>481</v>
      </c>
      <c r="B800" s="41" t="s">
        <v>359</v>
      </c>
      <c r="C800" s="46">
        <v>1265</v>
      </c>
      <c r="D800" s="37" t="s">
        <v>360</v>
      </c>
      <c r="E800" s="34">
        <v>37.659999999999997</v>
      </c>
      <c r="F800" s="38">
        <f t="shared" si="75"/>
        <v>47639.9</v>
      </c>
      <c r="G800" s="39">
        <f t="shared" si="73"/>
        <v>47639.9</v>
      </c>
      <c r="H800" s="26">
        <f t="shared" si="74"/>
        <v>0</v>
      </c>
    </row>
    <row r="801" spans="1:8" x14ac:dyDescent="0.25">
      <c r="A801" s="40" t="s">
        <v>482</v>
      </c>
      <c r="B801" s="41" t="s">
        <v>362</v>
      </c>
      <c r="C801" s="46">
        <v>1</v>
      </c>
      <c r="D801" s="37" t="s">
        <v>42</v>
      </c>
      <c r="E801" s="34">
        <v>4029.73</v>
      </c>
      <c r="F801" s="38">
        <f t="shared" si="75"/>
        <v>4029.73</v>
      </c>
      <c r="G801" s="39">
        <f t="shared" si="73"/>
        <v>4029.73</v>
      </c>
      <c r="H801" s="26">
        <f t="shared" si="74"/>
        <v>0</v>
      </c>
    </row>
    <row r="802" spans="1:8" x14ac:dyDescent="0.25">
      <c r="A802" s="40" t="s">
        <v>483</v>
      </c>
      <c r="B802" s="101" t="s">
        <v>370</v>
      </c>
      <c r="C802" s="46">
        <v>1</v>
      </c>
      <c r="D802" s="37" t="s">
        <v>42</v>
      </c>
      <c r="E802" s="34">
        <v>11258.61</v>
      </c>
      <c r="F802" s="38">
        <f t="shared" si="75"/>
        <v>11258.61</v>
      </c>
      <c r="G802" s="39">
        <f t="shared" si="73"/>
        <v>11258.61</v>
      </c>
      <c r="H802" s="26">
        <f t="shared" si="74"/>
        <v>0</v>
      </c>
    </row>
    <row r="803" spans="1:8" x14ac:dyDescent="0.25">
      <c r="A803" s="40" t="s">
        <v>484</v>
      </c>
      <c r="B803" s="60" t="s">
        <v>485</v>
      </c>
      <c r="C803" s="46">
        <v>1</v>
      </c>
      <c r="D803" s="37" t="s">
        <v>42</v>
      </c>
      <c r="E803" s="34">
        <v>71364.600000000006</v>
      </c>
      <c r="F803" s="38">
        <f t="shared" si="75"/>
        <v>71364.600000000006</v>
      </c>
      <c r="G803" s="39">
        <f t="shared" si="73"/>
        <v>71364.600000000006</v>
      </c>
      <c r="H803" s="26">
        <f t="shared" si="74"/>
        <v>0</v>
      </c>
    </row>
    <row r="804" spans="1:8" x14ac:dyDescent="0.25">
      <c r="A804" s="40" t="s">
        <v>486</v>
      </c>
      <c r="B804" s="101" t="s">
        <v>403</v>
      </c>
      <c r="C804" s="46">
        <v>4</v>
      </c>
      <c r="D804" s="37" t="s">
        <v>42</v>
      </c>
      <c r="E804" s="34">
        <v>4508.93</v>
      </c>
      <c r="F804" s="38">
        <f t="shared" si="75"/>
        <v>18035.72</v>
      </c>
      <c r="G804" s="39">
        <f t="shared" si="73"/>
        <v>18035.72</v>
      </c>
      <c r="H804" s="26">
        <f t="shared" si="74"/>
        <v>0</v>
      </c>
    </row>
    <row r="805" spans="1:8" x14ac:dyDescent="0.25">
      <c r="A805" s="40" t="s">
        <v>487</v>
      </c>
      <c r="B805" s="101" t="s">
        <v>372</v>
      </c>
      <c r="C805" s="46">
        <v>5</v>
      </c>
      <c r="D805" s="37" t="s">
        <v>42</v>
      </c>
      <c r="E805" s="34">
        <v>5670.37</v>
      </c>
      <c r="F805" s="38">
        <f t="shared" si="75"/>
        <v>28351.85</v>
      </c>
      <c r="G805" s="39">
        <f t="shared" si="73"/>
        <v>28351.85</v>
      </c>
      <c r="H805" s="26">
        <f t="shared" si="74"/>
        <v>0</v>
      </c>
    </row>
    <row r="806" spans="1:8" x14ac:dyDescent="0.25">
      <c r="A806" s="40" t="s">
        <v>488</v>
      </c>
      <c r="B806" s="101" t="s">
        <v>374</v>
      </c>
      <c r="C806" s="46">
        <v>4</v>
      </c>
      <c r="D806" s="37" t="s">
        <v>42</v>
      </c>
      <c r="E806" s="34">
        <v>5617.89</v>
      </c>
      <c r="F806" s="38">
        <f t="shared" si="75"/>
        <v>22471.56</v>
      </c>
      <c r="G806" s="39">
        <f t="shared" si="73"/>
        <v>22471.56</v>
      </c>
      <c r="H806" s="26">
        <f t="shared" si="74"/>
        <v>0</v>
      </c>
    </row>
    <row r="807" spans="1:8" x14ac:dyDescent="0.25">
      <c r="A807" s="40"/>
      <c r="B807" s="101"/>
      <c r="C807" s="46"/>
      <c r="D807" s="37"/>
      <c r="E807" s="34"/>
      <c r="F807" s="38"/>
      <c r="G807" s="39">
        <f t="shared" si="73"/>
        <v>0</v>
      </c>
      <c r="H807" s="26">
        <f t="shared" si="74"/>
        <v>0</v>
      </c>
    </row>
    <row r="808" spans="1:8" x14ac:dyDescent="0.25">
      <c r="A808" s="43">
        <v>6.4</v>
      </c>
      <c r="B808" s="30" t="s">
        <v>464</v>
      </c>
      <c r="C808" s="36"/>
      <c r="D808" s="37"/>
      <c r="E808" s="34"/>
      <c r="F808" s="38"/>
      <c r="G808" s="39">
        <f t="shared" si="73"/>
        <v>0</v>
      </c>
      <c r="H808" s="26">
        <f t="shared" si="74"/>
        <v>0</v>
      </c>
    </row>
    <row r="809" spans="1:8" ht="66" x14ac:dyDescent="0.25">
      <c r="A809" s="40" t="s">
        <v>489</v>
      </c>
      <c r="B809" s="60" t="s">
        <v>377</v>
      </c>
      <c r="C809" s="46">
        <v>49.5</v>
      </c>
      <c r="D809" s="37" t="s">
        <v>360</v>
      </c>
      <c r="E809" s="34">
        <v>639.63</v>
      </c>
      <c r="F809" s="38">
        <f>ROUND(C809*E809,2)</f>
        <v>31661.69</v>
      </c>
      <c r="G809" s="39">
        <f t="shared" si="73"/>
        <v>31661.69</v>
      </c>
      <c r="H809" s="26">
        <f t="shared" si="74"/>
        <v>0</v>
      </c>
    </row>
    <row r="810" spans="1:8" ht="52.8" x14ac:dyDescent="0.25">
      <c r="A810" s="40" t="s">
        <v>490</v>
      </c>
      <c r="B810" s="41" t="s">
        <v>379</v>
      </c>
      <c r="C810" s="46">
        <v>242</v>
      </c>
      <c r="D810" s="37" t="s">
        <v>360</v>
      </c>
      <c r="E810" s="34">
        <v>90.75</v>
      </c>
      <c r="F810" s="38">
        <f>ROUND(C810*E810,2)</f>
        <v>21961.5</v>
      </c>
      <c r="G810" s="39">
        <f t="shared" si="73"/>
        <v>21961.5</v>
      </c>
      <c r="H810" s="26">
        <f t="shared" si="74"/>
        <v>0</v>
      </c>
    </row>
    <row r="811" spans="1:8" ht="26.4" x14ac:dyDescent="0.25">
      <c r="A811" s="40" t="s">
        <v>491</v>
      </c>
      <c r="B811" s="41" t="s">
        <v>409</v>
      </c>
      <c r="C811" s="46">
        <v>47.52</v>
      </c>
      <c r="D811" s="37" t="s">
        <v>24</v>
      </c>
      <c r="E811" s="34">
        <v>581.87</v>
      </c>
      <c r="F811" s="38">
        <f>ROUND(C811*E811,2)</f>
        <v>27650.46</v>
      </c>
      <c r="G811" s="39">
        <f t="shared" si="73"/>
        <v>27650.46</v>
      </c>
      <c r="H811" s="26">
        <f t="shared" si="74"/>
        <v>0</v>
      </c>
    </row>
    <row r="812" spans="1:8" x14ac:dyDescent="0.25">
      <c r="A812" s="40" t="s">
        <v>492</v>
      </c>
      <c r="B812" s="101" t="s">
        <v>383</v>
      </c>
      <c r="C812" s="46">
        <v>4</v>
      </c>
      <c r="D812" s="37" t="s">
        <v>42</v>
      </c>
      <c r="E812" s="34">
        <v>13928.37</v>
      </c>
      <c r="F812" s="38">
        <f>ROUND(C812*E812,2)</f>
        <v>55713.48</v>
      </c>
      <c r="G812" s="39">
        <f t="shared" si="73"/>
        <v>55713.48</v>
      </c>
      <c r="H812" s="26">
        <f t="shared" si="74"/>
        <v>0</v>
      </c>
    </row>
    <row r="813" spans="1:8" ht="26.4" x14ac:dyDescent="0.25">
      <c r="A813" s="40" t="s">
        <v>493</v>
      </c>
      <c r="B813" s="60" t="s">
        <v>385</v>
      </c>
      <c r="C813" s="46">
        <v>4</v>
      </c>
      <c r="D813" s="37" t="s">
        <v>42</v>
      </c>
      <c r="E813" s="34">
        <v>41767.629999999997</v>
      </c>
      <c r="F813" s="38">
        <f>ROUND(C813*E813,2)</f>
        <v>167070.51999999999</v>
      </c>
      <c r="G813" s="39">
        <f t="shared" si="73"/>
        <v>167070.51999999999</v>
      </c>
      <c r="H813" s="26">
        <f t="shared" si="74"/>
        <v>0</v>
      </c>
    </row>
    <row r="814" spans="1:8" ht="3" customHeight="1" x14ac:dyDescent="0.25">
      <c r="A814" s="40"/>
      <c r="B814" s="101"/>
      <c r="C814" s="46"/>
      <c r="D814" s="37"/>
      <c r="E814" s="48"/>
      <c r="F814" s="38"/>
      <c r="G814" s="39">
        <f t="shared" si="73"/>
        <v>0</v>
      </c>
      <c r="H814" s="26">
        <f t="shared" si="74"/>
        <v>0</v>
      </c>
    </row>
    <row r="815" spans="1:8" x14ac:dyDescent="0.25">
      <c r="A815" s="35">
        <v>7</v>
      </c>
      <c r="B815" s="30" t="s">
        <v>494</v>
      </c>
      <c r="C815" s="46"/>
      <c r="D815" s="37"/>
      <c r="E815" s="48"/>
      <c r="F815" s="38"/>
      <c r="G815" s="39">
        <f t="shared" si="73"/>
        <v>0</v>
      </c>
      <c r="H815" s="26">
        <f t="shared" si="74"/>
        <v>0</v>
      </c>
    </row>
    <row r="816" spans="1:8" x14ac:dyDescent="0.25">
      <c r="A816" s="43">
        <v>7.1</v>
      </c>
      <c r="B816" s="30" t="s">
        <v>349</v>
      </c>
      <c r="C816" s="46"/>
      <c r="D816" s="37"/>
      <c r="E816" s="48"/>
      <c r="F816" s="38"/>
      <c r="G816" s="39">
        <f t="shared" si="73"/>
        <v>0</v>
      </c>
      <c r="H816" s="26">
        <f t="shared" si="74"/>
        <v>0</v>
      </c>
    </row>
    <row r="817" spans="1:8" x14ac:dyDescent="0.25">
      <c r="A817" s="40" t="s">
        <v>495</v>
      </c>
      <c r="B817" s="101" t="s">
        <v>351</v>
      </c>
      <c r="C817" s="46">
        <v>1121.02</v>
      </c>
      <c r="D817" s="37" t="s">
        <v>28</v>
      </c>
      <c r="E817" s="34">
        <v>119.33</v>
      </c>
      <c r="F817" s="38">
        <f>ROUND(C817*E817,2)</f>
        <v>133771.32</v>
      </c>
      <c r="G817" s="39">
        <f t="shared" si="73"/>
        <v>133771.32</v>
      </c>
      <c r="H817" s="26">
        <f t="shared" si="74"/>
        <v>0</v>
      </c>
    </row>
    <row r="818" spans="1:8" ht="4.5" customHeight="1" x14ac:dyDescent="0.25">
      <c r="A818" s="51"/>
      <c r="B818" s="101"/>
      <c r="C818" s="46"/>
      <c r="D818" s="37"/>
      <c r="E818" s="34"/>
      <c r="F818" s="38"/>
      <c r="G818" s="39">
        <f t="shared" si="73"/>
        <v>0</v>
      </c>
      <c r="H818" s="26">
        <f t="shared" si="74"/>
        <v>0</v>
      </c>
    </row>
    <row r="819" spans="1:8" x14ac:dyDescent="0.25">
      <c r="A819" s="43">
        <v>7.2</v>
      </c>
      <c r="B819" s="30" t="s">
        <v>352</v>
      </c>
      <c r="C819" s="46"/>
      <c r="D819" s="37"/>
      <c r="E819" s="34"/>
      <c r="F819" s="38"/>
      <c r="G819" s="39">
        <f t="shared" si="73"/>
        <v>0</v>
      </c>
      <c r="H819" s="26">
        <f t="shared" si="74"/>
        <v>0</v>
      </c>
    </row>
    <row r="820" spans="1:8" ht="26.4" x14ac:dyDescent="0.25">
      <c r="A820" s="52" t="s">
        <v>496</v>
      </c>
      <c r="B820" s="53" t="s">
        <v>497</v>
      </c>
      <c r="C820" s="54">
        <v>42.2</v>
      </c>
      <c r="D820" s="55" t="s">
        <v>19</v>
      </c>
      <c r="E820" s="56">
        <v>7486.1</v>
      </c>
      <c r="F820" s="57">
        <f>ROUND(C820*E820,2)</f>
        <v>315913.42</v>
      </c>
      <c r="G820" s="39">
        <f t="shared" si="73"/>
        <v>315913.42</v>
      </c>
      <c r="H820" s="26">
        <f t="shared" si="74"/>
        <v>0</v>
      </c>
    </row>
    <row r="821" spans="1:8" ht="26.4" x14ac:dyDescent="0.25">
      <c r="A821" s="40" t="s">
        <v>498</v>
      </c>
      <c r="B821" s="60" t="s">
        <v>499</v>
      </c>
      <c r="C821" s="46">
        <v>1</v>
      </c>
      <c r="D821" s="37" t="s">
        <v>42</v>
      </c>
      <c r="E821" s="34">
        <v>15385.35</v>
      </c>
      <c r="F821" s="38">
        <f>ROUND(C821*E821,2)</f>
        <v>15385.35</v>
      </c>
      <c r="G821" s="39">
        <f t="shared" si="73"/>
        <v>15385.35</v>
      </c>
      <c r="H821" s="26">
        <f t="shared" si="74"/>
        <v>0</v>
      </c>
    </row>
    <row r="822" spans="1:8" ht="26.4" x14ac:dyDescent="0.25">
      <c r="A822" s="40" t="s">
        <v>500</v>
      </c>
      <c r="B822" s="60" t="s">
        <v>501</v>
      </c>
      <c r="C822" s="46">
        <v>1</v>
      </c>
      <c r="D822" s="37" t="s">
        <v>42</v>
      </c>
      <c r="E822" s="34">
        <v>13230.16</v>
      </c>
      <c r="F822" s="38">
        <f>ROUND(C822*E822,2)</f>
        <v>13230.16</v>
      </c>
      <c r="G822" s="39">
        <f t="shared" si="73"/>
        <v>13230.16</v>
      </c>
      <c r="H822" s="26">
        <f t="shared" si="74"/>
        <v>0</v>
      </c>
    </row>
    <row r="823" spans="1:8" x14ac:dyDescent="0.25">
      <c r="A823" s="40" t="s">
        <v>502</v>
      </c>
      <c r="B823" s="101" t="s">
        <v>503</v>
      </c>
      <c r="C823" s="46">
        <v>1</v>
      </c>
      <c r="D823" s="37" t="s">
        <v>42</v>
      </c>
      <c r="E823" s="34">
        <v>24370.93</v>
      </c>
      <c r="F823" s="38">
        <f>ROUND(C823*E823,2)</f>
        <v>24370.93</v>
      </c>
      <c r="G823" s="39">
        <f t="shared" si="73"/>
        <v>24370.93</v>
      </c>
      <c r="H823" s="26">
        <f t="shared" si="74"/>
        <v>0</v>
      </c>
    </row>
    <row r="824" spans="1:8" x14ac:dyDescent="0.25">
      <c r="A824" s="40" t="s">
        <v>504</v>
      </c>
      <c r="B824" s="101" t="s">
        <v>354</v>
      </c>
      <c r="C824" s="46">
        <v>1121.02</v>
      </c>
      <c r="D824" s="37" t="s">
        <v>28</v>
      </c>
      <c r="E824" s="34">
        <v>76.86</v>
      </c>
      <c r="F824" s="38">
        <f>ROUND(C824*E824,2)</f>
        <v>86161.600000000006</v>
      </c>
      <c r="G824" s="39">
        <f t="shared" si="73"/>
        <v>86161.600000000006</v>
      </c>
      <c r="H824" s="26">
        <f t="shared" si="74"/>
        <v>0</v>
      </c>
    </row>
    <row r="825" spans="1:8" ht="7.5" customHeight="1" x14ac:dyDescent="0.25">
      <c r="A825" s="59"/>
      <c r="B825" s="101"/>
      <c r="C825" s="46"/>
      <c r="D825" s="37"/>
      <c r="E825" s="34"/>
      <c r="F825" s="38"/>
      <c r="G825" s="39">
        <f t="shared" si="73"/>
        <v>0</v>
      </c>
      <c r="H825" s="26">
        <f t="shared" si="74"/>
        <v>0</v>
      </c>
    </row>
    <row r="826" spans="1:8" x14ac:dyDescent="0.25">
      <c r="A826" s="43">
        <v>7.3</v>
      </c>
      <c r="B826" s="30" t="s">
        <v>397</v>
      </c>
      <c r="C826" s="46"/>
      <c r="D826" s="37"/>
      <c r="E826" s="34"/>
      <c r="F826" s="38"/>
      <c r="G826" s="39">
        <f t="shared" si="73"/>
        <v>0</v>
      </c>
      <c r="H826" s="26">
        <f t="shared" si="74"/>
        <v>0</v>
      </c>
    </row>
    <row r="827" spans="1:8" ht="52.8" x14ac:dyDescent="0.25">
      <c r="A827" s="40" t="s">
        <v>505</v>
      </c>
      <c r="B827" s="60" t="s">
        <v>357</v>
      </c>
      <c r="C827" s="46">
        <v>4</v>
      </c>
      <c r="D827" s="37" t="s">
        <v>42</v>
      </c>
      <c r="E827" s="34">
        <v>48613.16</v>
      </c>
      <c r="F827" s="38">
        <f t="shared" ref="F827:F833" si="76">ROUND(C827*E827,2)</f>
        <v>194452.64</v>
      </c>
      <c r="G827" s="39">
        <f t="shared" si="73"/>
        <v>194452.64</v>
      </c>
      <c r="H827" s="26">
        <f t="shared" si="74"/>
        <v>0</v>
      </c>
    </row>
    <row r="828" spans="1:8" x14ac:dyDescent="0.25">
      <c r="A828" s="40" t="s">
        <v>506</v>
      </c>
      <c r="B828" s="41" t="s">
        <v>359</v>
      </c>
      <c r="C828" s="46">
        <v>1265</v>
      </c>
      <c r="D828" s="37" t="s">
        <v>360</v>
      </c>
      <c r="E828" s="34">
        <v>37.659999999999997</v>
      </c>
      <c r="F828" s="38">
        <f t="shared" si="76"/>
        <v>47639.9</v>
      </c>
      <c r="G828" s="39">
        <f t="shared" si="73"/>
        <v>47639.9</v>
      </c>
      <c r="H828" s="26">
        <f t="shared" si="74"/>
        <v>0</v>
      </c>
    </row>
    <row r="829" spans="1:8" x14ac:dyDescent="0.25">
      <c r="A829" s="40" t="s">
        <v>507</v>
      </c>
      <c r="B829" s="41" t="s">
        <v>362</v>
      </c>
      <c r="C829" s="46">
        <v>2</v>
      </c>
      <c r="D829" s="37" t="s">
        <v>42</v>
      </c>
      <c r="E829" s="34">
        <v>4029.73</v>
      </c>
      <c r="F829" s="38">
        <f t="shared" si="76"/>
        <v>8059.46</v>
      </c>
      <c r="G829" s="39">
        <f t="shared" si="73"/>
        <v>8059.46</v>
      </c>
      <c r="H829" s="26">
        <f t="shared" si="74"/>
        <v>0</v>
      </c>
    </row>
    <row r="830" spans="1:8" x14ac:dyDescent="0.25">
      <c r="A830" s="40" t="s">
        <v>508</v>
      </c>
      <c r="B830" s="101" t="s">
        <v>368</v>
      </c>
      <c r="C830" s="46">
        <v>1</v>
      </c>
      <c r="D830" s="37" t="s">
        <v>42</v>
      </c>
      <c r="E830" s="34">
        <v>71364.600000000006</v>
      </c>
      <c r="F830" s="38">
        <f t="shared" si="76"/>
        <v>71364.600000000006</v>
      </c>
      <c r="G830" s="39">
        <f t="shared" si="73"/>
        <v>71364.600000000006</v>
      </c>
      <c r="H830" s="26">
        <f t="shared" si="74"/>
        <v>0</v>
      </c>
    </row>
    <row r="831" spans="1:8" x14ac:dyDescent="0.25">
      <c r="A831" s="40" t="s">
        <v>509</v>
      </c>
      <c r="B831" s="60" t="s">
        <v>403</v>
      </c>
      <c r="C831" s="46">
        <v>1</v>
      </c>
      <c r="D831" s="37" t="s">
        <v>42</v>
      </c>
      <c r="E831" s="34">
        <v>4508.93</v>
      </c>
      <c r="F831" s="38">
        <f t="shared" si="76"/>
        <v>4508.93</v>
      </c>
      <c r="G831" s="39">
        <f t="shared" si="73"/>
        <v>4508.93</v>
      </c>
      <c r="H831" s="26">
        <f t="shared" si="74"/>
        <v>0</v>
      </c>
    </row>
    <row r="832" spans="1:8" x14ac:dyDescent="0.25">
      <c r="A832" s="40" t="s">
        <v>510</v>
      </c>
      <c r="B832" s="60" t="s">
        <v>372</v>
      </c>
      <c r="C832" s="46">
        <v>4</v>
      </c>
      <c r="D832" s="37" t="s">
        <v>42</v>
      </c>
      <c r="E832" s="34">
        <v>5670.37</v>
      </c>
      <c r="F832" s="38">
        <f t="shared" si="76"/>
        <v>22681.48</v>
      </c>
      <c r="G832" s="39">
        <f t="shared" si="73"/>
        <v>22681.48</v>
      </c>
      <c r="H832" s="26">
        <f t="shared" si="74"/>
        <v>0</v>
      </c>
    </row>
    <row r="833" spans="1:8" x14ac:dyDescent="0.25">
      <c r="A833" s="40" t="s">
        <v>511</v>
      </c>
      <c r="B833" s="101" t="s">
        <v>374</v>
      </c>
      <c r="C833" s="46">
        <v>4</v>
      </c>
      <c r="D833" s="37" t="s">
        <v>42</v>
      </c>
      <c r="E833" s="34">
        <v>5617.89</v>
      </c>
      <c r="F833" s="38">
        <f t="shared" si="76"/>
        <v>22471.56</v>
      </c>
      <c r="G833" s="39">
        <f t="shared" si="73"/>
        <v>22471.56</v>
      </c>
      <c r="H833" s="26">
        <f t="shared" si="74"/>
        <v>0</v>
      </c>
    </row>
    <row r="834" spans="1:8" x14ac:dyDescent="0.25">
      <c r="A834" s="40"/>
      <c r="B834" s="101"/>
      <c r="C834" s="46"/>
      <c r="D834" s="37"/>
      <c r="E834" s="34"/>
      <c r="F834" s="38"/>
      <c r="G834" s="39">
        <f t="shared" si="73"/>
        <v>0</v>
      </c>
      <c r="H834" s="26">
        <f t="shared" si="74"/>
        <v>0</v>
      </c>
    </row>
    <row r="835" spans="1:8" x14ac:dyDescent="0.25">
      <c r="A835" s="43">
        <v>7.4</v>
      </c>
      <c r="B835" s="30" t="s">
        <v>464</v>
      </c>
      <c r="C835" s="36"/>
      <c r="D835" s="37"/>
      <c r="E835" s="34"/>
      <c r="F835" s="38"/>
      <c r="G835" s="39">
        <f t="shared" si="73"/>
        <v>0</v>
      </c>
      <c r="H835" s="26">
        <f t="shared" si="74"/>
        <v>0</v>
      </c>
    </row>
    <row r="836" spans="1:8" ht="66" x14ac:dyDescent="0.25">
      <c r="A836" s="51" t="s">
        <v>512</v>
      </c>
      <c r="B836" s="60" t="s">
        <v>377</v>
      </c>
      <c r="C836" s="46">
        <v>49.5</v>
      </c>
      <c r="D836" s="37" t="s">
        <v>360</v>
      </c>
      <c r="E836" s="34">
        <v>639.63</v>
      </c>
      <c r="F836" s="38">
        <f>ROUND(C836*E836,2)</f>
        <v>31661.69</v>
      </c>
      <c r="G836" s="39">
        <f t="shared" si="73"/>
        <v>31661.69</v>
      </c>
      <c r="H836" s="26">
        <f t="shared" si="74"/>
        <v>0</v>
      </c>
    </row>
    <row r="837" spans="1:8" ht="52.8" x14ac:dyDescent="0.25">
      <c r="A837" s="40" t="s">
        <v>513</v>
      </c>
      <c r="B837" s="60" t="s">
        <v>379</v>
      </c>
      <c r="C837" s="46">
        <v>242</v>
      </c>
      <c r="D837" s="37" t="s">
        <v>360</v>
      </c>
      <c r="E837" s="34">
        <v>90.75</v>
      </c>
      <c r="F837" s="38">
        <f>ROUND(C837*E837,2)</f>
        <v>21961.5</v>
      </c>
      <c r="G837" s="39">
        <f t="shared" si="73"/>
        <v>21961.5</v>
      </c>
      <c r="H837" s="26">
        <f t="shared" si="74"/>
        <v>0</v>
      </c>
    </row>
    <row r="838" spans="1:8" ht="26.4" x14ac:dyDescent="0.25">
      <c r="A838" s="40" t="s">
        <v>514</v>
      </c>
      <c r="B838" s="41" t="s">
        <v>428</v>
      </c>
      <c r="C838" s="46">
        <v>58.08</v>
      </c>
      <c r="D838" s="36" t="s">
        <v>24</v>
      </c>
      <c r="E838" s="34">
        <v>581.87</v>
      </c>
      <c r="F838" s="38">
        <f>ROUND(C838*E838,2)</f>
        <v>33795.01</v>
      </c>
      <c r="G838" s="39">
        <f t="shared" si="73"/>
        <v>33795.01</v>
      </c>
      <c r="H838" s="26">
        <f t="shared" si="74"/>
        <v>0</v>
      </c>
    </row>
    <row r="839" spans="1:8" x14ac:dyDescent="0.25">
      <c r="A839" s="40" t="s">
        <v>515</v>
      </c>
      <c r="B839" s="41" t="s">
        <v>383</v>
      </c>
      <c r="C839" s="46">
        <v>7</v>
      </c>
      <c r="D839" s="37" t="s">
        <v>42</v>
      </c>
      <c r="E839" s="34">
        <v>13928.37</v>
      </c>
      <c r="F839" s="38">
        <f>ROUND(C839*E839,2)</f>
        <v>97498.59</v>
      </c>
      <c r="G839" s="39">
        <f t="shared" si="73"/>
        <v>97498.59</v>
      </c>
      <c r="H839" s="26">
        <f t="shared" si="74"/>
        <v>0</v>
      </c>
    </row>
    <row r="840" spans="1:8" ht="26.4" x14ac:dyDescent="0.25">
      <c r="A840" s="40" t="s">
        <v>516</v>
      </c>
      <c r="B840" s="41" t="s">
        <v>385</v>
      </c>
      <c r="C840" s="46">
        <v>5</v>
      </c>
      <c r="D840" s="36" t="s">
        <v>42</v>
      </c>
      <c r="E840" s="34">
        <v>41767.629999999997</v>
      </c>
      <c r="F840" s="38">
        <f>ROUND(C840*E840,2)</f>
        <v>208838.15</v>
      </c>
      <c r="G840" s="39">
        <f t="shared" si="73"/>
        <v>208838.15</v>
      </c>
      <c r="H840" s="26">
        <f t="shared" si="74"/>
        <v>0</v>
      </c>
    </row>
    <row r="841" spans="1:8" x14ac:dyDescent="0.25">
      <c r="A841" s="40"/>
      <c r="B841" s="60"/>
      <c r="C841" s="46"/>
      <c r="D841" s="37"/>
      <c r="E841" s="34"/>
      <c r="F841" s="38"/>
      <c r="G841" s="39">
        <f t="shared" si="73"/>
        <v>0</v>
      </c>
      <c r="H841" s="26">
        <f t="shared" si="74"/>
        <v>0</v>
      </c>
    </row>
    <row r="842" spans="1:8" x14ac:dyDescent="0.25">
      <c r="A842" s="35">
        <v>8</v>
      </c>
      <c r="B842" s="30" t="s">
        <v>517</v>
      </c>
      <c r="C842" s="36"/>
      <c r="D842" s="37"/>
      <c r="E842" s="34"/>
      <c r="F842" s="38"/>
      <c r="G842" s="39">
        <f t="shared" si="73"/>
        <v>0</v>
      </c>
      <c r="H842" s="26">
        <f t="shared" si="74"/>
        <v>0</v>
      </c>
    </row>
    <row r="843" spans="1:8" x14ac:dyDescent="0.25">
      <c r="A843" s="43">
        <v>8.1</v>
      </c>
      <c r="B843" s="30" t="s">
        <v>349</v>
      </c>
      <c r="C843" s="36"/>
      <c r="D843" s="37"/>
      <c r="E843" s="34"/>
      <c r="F843" s="38"/>
      <c r="G843" s="39">
        <f t="shared" si="73"/>
        <v>0</v>
      </c>
      <c r="H843" s="26">
        <f t="shared" si="74"/>
        <v>0</v>
      </c>
    </row>
    <row r="844" spans="1:8" x14ac:dyDescent="0.25">
      <c r="A844" s="40" t="s">
        <v>89</v>
      </c>
      <c r="B844" s="101" t="s">
        <v>351</v>
      </c>
      <c r="C844" s="46">
        <v>393.8</v>
      </c>
      <c r="D844" s="37" t="s">
        <v>28</v>
      </c>
      <c r="E844" s="34">
        <v>119.33</v>
      </c>
      <c r="F844" s="38">
        <f>ROUND(C844*E844,2)</f>
        <v>46992.15</v>
      </c>
      <c r="G844" s="39">
        <f t="shared" si="73"/>
        <v>46992.15</v>
      </c>
      <c r="H844" s="26">
        <f t="shared" si="74"/>
        <v>0</v>
      </c>
    </row>
    <row r="845" spans="1:8" x14ac:dyDescent="0.25">
      <c r="A845" s="40"/>
      <c r="B845" s="101"/>
      <c r="C845" s="46"/>
      <c r="D845" s="37"/>
      <c r="E845" s="34"/>
      <c r="F845" s="38"/>
      <c r="G845" s="39">
        <f t="shared" si="73"/>
        <v>0</v>
      </c>
      <c r="H845" s="26">
        <f t="shared" si="74"/>
        <v>0</v>
      </c>
    </row>
    <row r="846" spans="1:8" x14ac:dyDescent="0.25">
      <c r="A846" s="43">
        <v>8.1999999999999993</v>
      </c>
      <c r="B846" s="30" t="s">
        <v>352</v>
      </c>
      <c r="C846" s="36"/>
      <c r="D846" s="37"/>
      <c r="E846" s="34"/>
      <c r="F846" s="38"/>
      <c r="G846" s="39">
        <f t="shared" si="73"/>
        <v>0</v>
      </c>
      <c r="H846" s="26">
        <f t="shared" si="74"/>
        <v>0</v>
      </c>
    </row>
    <row r="847" spans="1:8" ht="26.4" x14ac:dyDescent="0.25">
      <c r="A847" s="40" t="s">
        <v>107</v>
      </c>
      <c r="B847" s="41" t="s">
        <v>518</v>
      </c>
      <c r="C847" s="46">
        <v>1</v>
      </c>
      <c r="D847" s="37" t="s">
        <v>42</v>
      </c>
      <c r="E847" s="34">
        <v>8410.2999999999993</v>
      </c>
      <c r="F847" s="38">
        <f>ROUND(C847*E847,2)</f>
        <v>8410.2999999999993</v>
      </c>
      <c r="G847" s="39">
        <f t="shared" si="73"/>
        <v>8410.2999999999993</v>
      </c>
      <c r="H847" s="26">
        <f t="shared" si="74"/>
        <v>0</v>
      </c>
    </row>
    <row r="848" spans="1:8" ht="26.4" x14ac:dyDescent="0.25">
      <c r="A848" s="40" t="s">
        <v>108</v>
      </c>
      <c r="B848" s="41" t="s">
        <v>519</v>
      </c>
      <c r="C848" s="46">
        <v>2</v>
      </c>
      <c r="D848" s="37" t="s">
        <v>42</v>
      </c>
      <c r="E848" s="34">
        <v>6509.23</v>
      </c>
      <c r="F848" s="38">
        <f>ROUND(C848*E848,2)</f>
        <v>13018.46</v>
      </c>
      <c r="G848" s="39">
        <f t="shared" ref="G848:G911" si="77">ROUND(C848*E848,2)</f>
        <v>13018.46</v>
      </c>
      <c r="H848" s="26">
        <f t="shared" si="74"/>
        <v>0</v>
      </c>
    </row>
    <row r="849" spans="1:8" x14ac:dyDescent="0.25">
      <c r="A849" s="40" t="s">
        <v>110</v>
      </c>
      <c r="B849" s="60" t="s">
        <v>354</v>
      </c>
      <c r="C849" s="46">
        <v>393.8</v>
      </c>
      <c r="D849" s="37" t="s">
        <v>28</v>
      </c>
      <c r="E849" s="34">
        <v>76.86</v>
      </c>
      <c r="F849" s="38">
        <f>ROUND(C849*E849,2)</f>
        <v>30267.47</v>
      </c>
      <c r="G849" s="39">
        <f t="shared" si="77"/>
        <v>30267.47</v>
      </c>
      <c r="H849" s="26">
        <f t="shared" ref="H849:H912" si="78">G849-F849</f>
        <v>0</v>
      </c>
    </row>
    <row r="850" spans="1:8" x14ac:dyDescent="0.25">
      <c r="A850" s="40"/>
      <c r="B850" s="101"/>
      <c r="C850" s="46"/>
      <c r="D850" s="37"/>
      <c r="E850" s="48"/>
      <c r="F850" s="38"/>
      <c r="G850" s="39">
        <f t="shared" si="77"/>
        <v>0</v>
      </c>
      <c r="H850" s="26">
        <f t="shared" si="78"/>
        <v>0</v>
      </c>
    </row>
    <row r="851" spans="1:8" x14ac:dyDescent="0.25">
      <c r="A851" s="43">
        <v>8.3000000000000007</v>
      </c>
      <c r="B851" s="30" t="s">
        <v>390</v>
      </c>
      <c r="C851" s="36"/>
      <c r="D851" s="37"/>
      <c r="E851" s="48"/>
      <c r="F851" s="38"/>
      <c r="G851" s="39">
        <f t="shared" si="77"/>
        <v>0</v>
      </c>
      <c r="H851" s="26">
        <f t="shared" si="78"/>
        <v>0</v>
      </c>
    </row>
    <row r="852" spans="1:8" x14ac:dyDescent="0.25">
      <c r="A852" s="40" t="s">
        <v>124</v>
      </c>
      <c r="B852" s="101" t="s">
        <v>392</v>
      </c>
      <c r="C852" s="46">
        <v>94.16</v>
      </c>
      <c r="D852" s="37" t="s">
        <v>19</v>
      </c>
      <c r="E852" s="34">
        <v>383.2</v>
      </c>
      <c r="F852" s="38">
        <f>ROUND(C852*E852,2)</f>
        <v>36082.11</v>
      </c>
      <c r="G852" s="39">
        <f t="shared" si="77"/>
        <v>36082.11</v>
      </c>
      <c r="H852" s="26">
        <f t="shared" si="78"/>
        <v>0</v>
      </c>
    </row>
    <row r="853" spans="1:8" ht="26.4" x14ac:dyDescent="0.25">
      <c r="A853" s="40" t="s">
        <v>125</v>
      </c>
      <c r="B853" s="60" t="s">
        <v>394</v>
      </c>
      <c r="C853" s="46">
        <v>94.16</v>
      </c>
      <c r="D853" s="37" t="s">
        <v>19</v>
      </c>
      <c r="E853" s="34">
        <v>3679.33</v>
      </c>
      <c r="F853" s="38">
        <f>ROUND(C853*E853,2)</f>
        <v>346445.71</v>
      </c>
      <c r="G853" s="39">
        <f t="shared" si="77"/>
        <v>346445.71</v>
      </c>
      <c r="H853" s="26">
        <f t="shared" si="78"/>
        <v>0</v>
      </c>
    </row>
    <row r="854" spans="1:8" x14ac:dyDescent="0.25">
      <c r="A854" s="51" t="s">
        <v>127</v>
      </c>
      <c r="B854" s="101" t="s">
        <v>396</v>
      </c>
      <c r="C854" s="46">
        <v>1</v>
      </c>
      <c r="D854" s="37" t="s">
        <v>42</v>
      </c>
      <c r="E854" s="34">
        <v>31624.73</v>
      </c>
      <c r="F854" s="38">
        <f>ROUND(C854*E854,2)</f>
        <v>31624.73</v>
      </c>
      <c r="G854" s="39">
        <f t="shared" si="77"/>
        <v>31624.73</v>
      </c>
      <c r="H854" s="26">
        <f t="shared" si="78"/>
        <v>0</v>
      </c>
    </row>
    <row r="855" spans="1:8" x14ac:dyDescent="0.25">
      <c r="A855" s="52"/>
      <c r="B855" s="62"/>
      <c r="C855" s="54"/>
      <c r="D855" s="55"/>
      <c r="E855" s="56"/>
      <c r="F855" s="57"/>
      <c r="G855" s="39">
        <f t="shared" si="77"/>
        <v>0</v>
      </c>
      <c r="H855" s="26">
        <f t="shared" si="78"/>
        <v>0</v>
      </c>
    </row>
    <row r="856" spans="1:8" x14ac:dyDescent="0.25">
      <c r="A856" s="43">
        <v>8.4</v>
      </c>
      <c r="B856" s="30" t="s">
        <v>397</v>
      </c>
      <c r="C856" s="36"/>
      <c r="D856" s="37"/>
      <c r="E856" s="34"/>
      <c r="F856" s="38"/>
      <c r="G856" s="39">
        <f t="shared" si="77"/>
        <v>0</v>
      </c>
      <c r="H856" s="26">
        <f t="shared" si="78"/>
        <v>0</v>
      </c>
    </row>
    <row r="857" spans="1:8" ht="52.8" x14ac:dyDescent="0.25">
      <c r="A857" s="40" t="s">
        <v>137</v>
      </c>
      <c r="B857" s="41" t="s">
        <v>357</v>
      </c>
      <c r="C857" s="46">
        <v>10</v>
      </c>
      <c r="D857" s="37" t="s">
        <v>42</v>
      </c>
      <c r="E857" s="34">
        <v>48613.16</v>
      </c>
      <c r="F857" s="83">
        <f t="shared" ref="F857:F865" si="79">ROUND(C857*E857,2)</f>
        <v>486131.6</v>
      </c>
      <c r="G857" s="39">
        <f t="shared" si="77"/>
        <v>486131.6</v>
      </c>
      <c r="H857" s="26">
        <f t="shared" si="78"/>
        <v>0</v>
      </c>
    </row>
    <row r="858" spans="1:8" x14ac:dyDescent="0.25">
      <c r="A858" s="40" t="s">
        <v>138</v>
      </c>
      <c r="B858" s="105" t="s">
        <v>359</v>
      </c>
      <c r="C858" s="46">
        <v>3960</v>
      </c>
      <c r="D858" s="37" t="s">
        <v>360</v>
      </c>
      <c r="E858" s="34">
        <v>37.659999999999997</v>
      </c>
      <c r="F858" s="83">
        <f t="shared" si="79"/>
        <v>149133.6</v>
      </c>
      <c r="G858" s="39">
        <f t="shared" si="77"/>
        <v>149133.6</v>
      </c>
      <c r="H858" s="26">
        <f t="shared" si="78"/>
        <v>0</v>
      </c>
    </row>
    <row r="859" spans="1:8" x14ac:dyDescent="0.25">
      <c r="A859" s="40" t="s">
        <v>140</v>
      </c>
      <c r="B859" s="41" t="s">
        <v>362</v>
      </c>
      <c r="C859" s="46">
        <v>4</v>
      </c>
      <c r="D859" s="37" t="s">
        <v>42</v>
      </c>
      <c r="E859" s="34">
        <v>4029.73</v>
      </c>
      <c r="F859" s="83">
        <f t="shared" si="79"/>
        <v>16118.92</v>
      </c>
      <c r="G859" s="39">
        <f t="shared" si="77"/>
        <v>16118.92</v>
      </c>
      <c r="H859" s="26">
        <f t="shared" si="78"/>
        <v>0</v>
      </c>
    </row>
    <row r="860" spans="1:8" x14ac:dyDescent="0.25">
      <c r="A860" s="40" t="s">
        <v>142</v>
      </c>
      <c r="B860" s="105" t="s">
        <v>364</v>
      </c>
      <c r="C860" s="46">
        <v>2</v>
      </c>
      <c r="D860" s="37" t="s">
        <v>42</v>
      </c>
      <c r="E860" s="34">
        <v>6882.02</v>
      </c>
      <c r="F860" s="83">
        <f t="shared" si="79"/>
        <v>13764.04</v>
      </c>
      <c r="G860" s="39">
        <f t="shared" si="77"/>
        <v>13764.04</v>
      </c>
      <c r="H860" s="26">
        <f t="shared" si="78"/>
        <v>0</v>
      </c>
    </row>
    <row r="861" spans="1:8" x14ac:dyDescent="0.25">
      <c r="A861" s="40" t="s">
        <v>144</v>
      </c>
      <c r="B861" s="105" t="s">
        <v>520</v>
      </c>
      <c r="C861" s="46">
        <v>2</v>
      </c>
      <c r="D861" s="37" t="s">
        <v>42</v>
      </c>
      <c r="E861" s="34">
        <v>9017.83</v>
      </c>
      <c r="F861" s="83">
        <f t="shared" si="79"/>
        <v>18035.66</v>
      </c>
      <c r="G861" s="39">
        <f t="shared" si="77"/>
        <v>18035.66</v>
      </c>
      <c r="H861" s="26">
        <f t="shared" si="78"/>
        <v>0</v>
      </c>
    </row>
    <row r="862" spans="1:8" x14ac:dyDescent="0.25">
      <c r="A862" s="40" t="s">
        <v>145</v>
      </c>
      <c r="B862" s="105" t="s">
        <v>368</v>
      </c>
      <c r="C862" s="46">
        <v>1</v>
      </c>
      <c r="D862" s="37" t="s">
        <v>42</v>
      </c>
      <c r="E862" s="34">
        <v>71364.600000000006</v>
      </c>
      <c r="F862" s="83">
        <f t="shared" si="79"/>
        <v>71364.600000000006</v>
      </c>
      <c r="G862" s="39">
        <f t="shared" si="77"/>
        <v>71364.600000000006</v>
      </c>
      <c r="H862" s="26">
        <f t="shared" si="78"/>
        <v>0</v>
      </c>
    </row>
    <row r="863" spans="1:8" x14ac:dyDescent="0.25">
      <c r="A863" s="40" t="s">
        <v>146</v>
      </c>
      <c r="B863" s="105" t="s">
        <v>370</v>
      </c>
      <c r="C863" s="46">
        <v>1</v>
      </c>
      <c r="D863" s="37" t="s">
        <v>42</v>
      </c>
      <c r="E863" s="34">
        <v>11258.61</v>
      </c>
      <c r="F863" s="83">
        <f t="shared" si="79"/>
        <v>11258.61</v>
      </c>
      <c r="G863" s="39">
        <f t="shared" si="77"/>
        <v>11258.61</v>
      </c>
      <c r="H863" s="26">
        <f t="shared" si="78"/>
        <v>0</v>
      </c>
    </row>
    <row r="864" spans="1:8" x14ac:dyDescent="0.25">
      <c r="A864" s="51" t="s">
        <v>147</v>
      </c>
      <c r="B864" s="105" t="s">
        <v>372</v>
      </c>
      <c r="C864" s="46">
        <v>11</v>
      </c>
      <c r="D864" s="37" t="s">
        <v>42</v>
      </c>
      <c r="E864" s="34">
        <v>5156.96</v>
      </c>
      <c r="F864" s="83">
        <f t="shared" si="79"/>
        <v>56726.559999999998</v>
      </c>
      <c r="G864" s="39">
        <f t="shared" si="77"/>
        <v>56726.559999999998</v>
      </c>
      <c r="H864" s="26">
        <f t="shared" si="78"/>
        <v>0</v>
      </c>
    </row>
    <row r="865" spans="1:8" x14ac:dyDescent="0.25">
      <c r="A865" s="40" t="s">
        <v>148</v>
      </c>
      <c r="B865" s="105" t="s">
        <v>374</v>
      </c>
      <c r="C865" s="46">
        <v>5</v>
      </c>
      <c r="D865" s="37" t="s">
        <v>42</v>
      </c>
      <c r="E865" s="34">
        <v>5617.89</v>
      </c>
      <c r="F865" s="83">
        <f t="shared" si="79"/>
        <v>28089.45</v>
      </c>
      <c r="G865" s="39">
        <f t="shared" si="77"/>
        <v>28089.45</v>
      </c>
      <c r="H865" s="26">
        <f t="shared" si="78"/>
        <v>0</v>
      </c>
    </row>
    <row r="866" spans="1:8" ht="10.5" customHeight="1" x14ac:dyDescent="0.25">
      <c r="A866" s="40"/>
      <c r="B866" s="41"/>
      <c r="C866" s="46"/>
      <c r="D866" s="37"/>
      <c r="E866" s="34"/>
      <c r="F866" s="38"/>
      <c r="G866" s="39">
        <f t="shared" si="77"/>
        <v>0</v>
      </c>
      <c r="H866" s="26">
        <f t="shared" si="78"/>
        <v>0</v>
      </c>
    </row>
    <row r="867" spans="1:8" x14ac:dyDescent="0.25">
      <c r="A867" s="43">
        <v>8.5</v>
      </c>
      <c r="B867" s="30" t="s">
        <v>464</v>
      </c>
      <c r="C867" s="36"/>
      <c r="D867" s="37"/>
      <c r="E867" s="48"/>
      <c r="F867" s="38"/>
      <c r="G867" s="39">
        <f t="shared" si="77"/>
        <v>0</v>
      </c>
      <c r="H867" s="26">
        <f t="shared" si="78"/>
        <v>0</v>
      </c>
    </row>
    <row r="868" spans="1:8" ht="66" x14ac:dyDescent="0.25">
      <c r="A868" s="40" t="s">
        <v>150</v>
      </c>
      <c r="B868" s="60" t="s">
        <v>377</v>
      </c>
      <c r="C868" s="46">
        <v>49.5</v>
      </c>
      <c r="D868" s="37" t="s">
        <v>360</v>
      </c>
      <c r="E868" s="34">
        <v>639.63</v>
      </c>
      <c r="F868" s="38">
        <f>ROUND(C868*E868,2)</f>
        <v>31661.69</v>
      </c>
      <c r="G868" s="39">
        <f t="shared" si="77"/>
        <v>31661.69</v>
      </c>
      <c r="H868" s="26">
        <f t="shared" si="78"/>
        <v>0</v>
      </c>
    </row>
    <row r="869" spans="1:8" ht="52.8" x14ac:dyDescent="0.25">
      <c r="A869" s="40" t="s">
        <v>151</v>
      </c>
      <c r="B869" s="60" t="s">
        <v>379</v>
      </c>
      <c r="C869" s="46">
        <v>132</v>
      </c>
      <c r="D869" s="37" t="s">
        <v>360</v>
      </c>
      <c r="E869" s="34">
        <v>90.75</v>
      </c>
      <c r="F869" s="38">
        <f>ROUND(C869*E869,2)</f>
        <v>11979</v>
      </c>
      <c r="G869" s="39">
        <f t="shared" si="77"/>
        <v>11979</v>
      </c>
      <c r="H869" s="26">
        <f t="shared" si="78"/>
        <v>0</v>
      </c>
    </row>
    <row r="870" spans="1:8" ht="26.4" x14ac:dyDescent="0.25">
      <c r="A870" s="40" t="s">
        <v>152</v>
      </c>
      <c r="B870" s="60" t="s">
        <v>381</v>
      </c>
      <c r="C870" s="46">
        <v>31.68</v>
      </c>
      <c r="D870" s="37" t="s">
        <v>24</v>
      </c>
      <c r="E870" s="34">
        <v>581.87</v>
      </c>
      <c r="F870" s="38">
        <f>ROUND(C870*E870,2)</f>
        <v>18433.64</v>
      </c>
      <c r="G870" s="39">
        <f t="shared" si="77"/>
        <v>18433.64</v>
      </c>
      <c r="H870" s="26">
        <f t="shared" si="78"/>
        <v>0</v>
      </c>
    </row>
    <row r="871" spans="1:8" x14ac:dyDescent="0.25">
      <c r="A871" s="40" t="s">
        <v>154</v>
      </c>
      <c r="B871" s="101" t="s">
        <v>383</v>
      </c>
      <c r="C871" s="46">
        <v>4</v>
      </c>
      <c r="D871" s="37" t="s">
        <v>42</v>
      </c>
      <c r="E871" s="34">
        <v>13928.37</v>
      </c>
      <c r="F871" s="38">
        <f>ROUND(C871*E871,2)</f>
        <v>55713.48</v>
      </c>
      <c r="G871" s="39">
        <f t="shared" si="77"/>
        <v>55713.48</v>
      </c>
      <c r="H871" s="26">
        <f t="shared" si="78"/>
        <v>0</v>
      </c>
    </row>
    <row r="872" spans="1:8" ht="26.4" x14ac:dyDescent="0.25">
      <c r="A872" s="40" t="s">
        <v>155</v>
      </c>
      <c r="B872" s="60" t="s">
        <v>385</v>
      </c>
      <c r="C872" s="46">
        <v>3</v>
      </c>
      <c r="D872" s="37" t="s">
        <v>42</v>
      </c>
      <c r="E872" s="34">
        <v>41767.629999999997</v>
      </c>
      <c r="F872" s="38">
        <f>ROUND(C872*E872,2)</f>
        <v>125302.89</v>
      </c>
      <c r="G872" s="39">
        <f t="shared" si="77"/>
        <v>125302.89</v>
      </c>
      <c r="H872" s="26">
        <f t="shared" si="78"/>
        <v>0</v>
      </c>
    </row>
    <row r="873" spans="1:8" x14ac:dyDescent="0.25">
      <c r="A873" s="40"/>
      <c r="B873" s="101"/>
      <c r="C873" s="46"/>
      <c r="D873" s="37"/>
      <c r="E873" s="34"/>
      <c r="F873" s="38"/>
      <c r="G873" s="39">
        <f t="shared" si="77"/>
        <v>0</v>
      </c>
      <c r="H873" s="26">
        <f t="shared" si="78"/>
        <v>0</v>
      </c>
    </row>
    <row r="874" spans="1:8" x14ac:dyDescent="0.25">
      <c r="A874" s="35">
        <v>9</v>
      </c>
      <c r="B874" s="30" t="s">
        <v>521</v>
      </c>
      <c r="C874" s="46"/>
      <c r="D874" s="37"/>
      <c r="E874" s="34"/>
      <c r="F874" s="38"/>
      <c r="G874" s="39">
        <f t="shared" si="77"/>
        <v>0</v>
      </c>
      <c r="H874" s="26">
        <f t="shared" si="78"/>
        <v>0</v>
      </c>
    </row>
    <row r="875" spans="1:8" x14ac:dyDescent="0.25">
      <c r="A875" s="40"/>
      <c r="B875" s="101"/>
      <c r="C875" s="46"/>
      <c r="D875" s="37"/>
      <c r="E875" s="34"/>
      <c r="F875" s="38"/>
      <c r="G875" s="39">
        <f t="shared" si="77"/>
        <v>0</v>
      </c>
      <c r="H875" s="26">
        <f t="shared" si="78"/>
        <v>0</v>
      </c>
    </row>
    <row r="876" spans="1:8" ht="26.4" x14ac:dyDescent="0.25">
      <c r="A876" s="43">
        <v>9.1</v>
      </c>
      <c r="B876" s="30" t="s">
        <v>522</v>
      </c>
      <c r="C876" s="46"/>
      <c r="D876" s="37"/>
      <c r="E876" s="34"/>
      <c r="F876" s="38"/>
      <c r="G876" s="39">
        <f t="shared" si="77"/>
        <v>0</v>
      </c>
      <c r="H876" s="26">
        <f t="shared" si="78"/>
        <v>0</v>
      </c>
    </row>
    <row r="877" spans="1:8" ht="26.4" x14ac:dyDescent="0.25">
      <c r="A877" s="40" t="s">
        <v>523</v>
      </c>
      <c r="B877" s="60" t="s">
        <v>524</v>
      </c>
      <c r="C877" s="46">
        <v>54.25</v>
      </c>
      <c r="D877" s="37" t="s">
        <v>19</v>
      </c>
      <c r="E877" s="34">
        <v>4418.75</v>
      </c>
      <c r="F877" s="38">
        <f>ROUND(C877*E877,2)</f>
        <v>239717.19</v>
      </c>
      <c r="G877" s="39">
        <f t="shared" si="77"/>
        <v>239717.19</v>
      </c>
      <c r="H877" s="26">
        <f t="shared" si="78"/>
        <v>0</v>
      </c>
    </row>
    <row r="878" spans="1:8" ht="26.4" x14ac:dyDescent="0.25">
      <c r="A878" s="40" t="s">
        <v>525</v>
      </c>
      <c r="B878" s="60" t="s">
        <v>526</v>
      </c>
      <c r="C878" s="46">
        <v>1</v>
      </c>
      <c r="D878" s="37" t="s">
        <v>42</v>
      </c>
      <c r="E878" s="34">
        <v>9703.0300000000007</v>
      </c>
      <c r="F878" s="38">
        <f>ROUND(C878*E878,2)</f>
        <v>9703.0300000000007</v>
      </c>
      <c r="G878" s="39">
        <f t="shared" si="77"/>
        <v>9703.0300000000007</v>
      </c>
      <c r="H878" s="26">
        <f t="shared" si="78"/>
        <v>0</v>
      </c>
    </row>
    <row r="879" spans="1:8" x14ac:dyDescent="0.25">
      <c r="A879" s="40"/>
      <c r="B879" s="101"/>
      <c r="C879" s="46"/>
      <c r="D879" s="37"/>
      <c r="E879" s="34"/>
      <c r="F879" s="38"/>
      <c r="G879" s="39">
        <f t="shared" si="77"/>
        <v>0</v>
      </c>
      <c r="H879" s="26">
        <f t="shared" si="78"/>
        <v>0</v>
      </c>
    </row>
    <row r="880" spans="1:8" x14ac:dyDescent="0.25">
      <c r="A880" s="43">
        <v>9.1999999999999993</v>
      </c>
      <c r="B880" s="30" t="s">
        <v>527</v>
      </c>
      <c r="C880" s="46"/>
      <c r="D880" s="37"/>
      <c r="E880" s="34"/>
      <c r="F880" s="38"/>
      <c r="G880" s="39">
        <f t="shared" si="77"/>
        <v>0</v>
      </c>
      <c r="H880" s="26">
        <f t="shared" si="78"/>
        <v>0</v>
      </c>
    </row>
    <row r="881" spans="1:10" x14ac:dyDescent="0.25">
      <c r="A881" s="51" t="s">
        <v>528</v>
      </c>
      <c r="B881" s="101" t="s">
        <v>351</v>
      </c>
      <c r="C881" s="46">
        <v>495.77</v>
      </c>
      <c r="D881" s="37" t="s">
        <v>28</v>
      </c>
      <c r="E881" s="34">
        <v>119.33</v>
      </c>
      <c r="F881" s="38">
        <f>ROUND(C881*E881,2)</f>
        <v>59160.23</v>
      </c>
      <c r="G881" s="39">
        <f t="shared" si="77"/>
        <v>59160.23</v>
      </c>
      <c r="H881" s="26">
        <f t="shared" si="78"/>
        <v>0</v>
      </c>
    </row>
    <row r="882" spans="1:10" x14ac:dyDescent="0.25">
      <c r="A882" s="40" t="s">
        <v>529</v>
      </c>
      <c r="B882" s="60" t="s">
        <v>354</v>
      </c>
      <c r="C882" s="46">
        <v>495.77</v>
      </c>
      <c r="D882" s="37" t="s">
        <v>28</v>
      </c>
      <c r="E882" s="34">
        <v>76.86</v>
      </c>
      <c r="F882" s="38">
        <f>ROUND(C882*E882,2)</f>
        <v>38104.879999999997</v>
      </c>
      <c r="G882" s="39">
        <f t="shared" si="77"/>
        <v>38104.879999999997</v>
      </c>
      <c r="H882" s="26">
        <f t="shared" si="78"/>
        <v>0</v>
      </c>
    </row>
    <row r="883" spans="1:10" x14ac:dyDescent="0.25">
      <c r="A883" s="40"/>
      <c r="B883" s="41"/>
      <c r="C883" s="46"/>
      <c r="D883" s="37"/>
      <c r="E883" s="34"/>
      <c r="F883" s="38"/>
      <c r="G883" s="39">
        <f t="shared" si="77"/>
        <v>0</v>
      </c>
      <c r="H883" s="26">
        <f t="shared" si="78"/>
        <v>0</v>
      </c>
    </row>
    <row r="884" spans="1:10" x14ac:dyDescent="0.25">
      <c r="A884" s="43">
        <v>9.3000000000000007</v>
      </c>
      <c r="B884" s="30" t="s">
        <v>464</v>
      </c>
      <c r="C884" s="46"/>
      <c r="D884" s="37"/>
      <c r="E884" s="34"/>
      <c r="F884" s="38"/>
      <c r="G884" s="39">
        <f t="shared" si="77"/>
        <v>0</v>
      </c>
      <c r="H884" s="26">
        <f t="shared" si="78"/>
        <v>0</v>
      </c>
    </row>
    <row r="885" spans="1:10" ht="66" x14ac:dyDescent="0.25">
      <c r="A885" s="40" t="s">
        <v>530</v>
      </c>
      <c r="B885" s="60" t="s">
        <v>531</v>
      </c>
      <c r="C885" s="46">
        <v>539</v>
      </c>
      <c r="D885" s="37" t="s">
        <v>360</v>
      </c>
      <c r="E885" s="34">
        <v>168.84</v>
      </c>
      <c r="F885" s="38">
        <f>ROUND(C885*E885,2)</f>
        <v>91004.76</v>
      </c>
      <c r="G885" s="39">
        <f t="shared" si="77"/>
        <v>91004.76</v>
      </c>
      <c r="H885" s="26">
        <f t="shared" si="78"/>
        <v>0</v>
      </c>
    </row>
    <row r="886" spans="1:10" ht="52.8" x14ac:dyDescent="0.25">
      <c r="A886" s="40" t="s">
        <v>532</v>
      </c>
      <c r="B886" s="60" t="s">
        <v>379</v>
      </c>
      <c r="C886" s="46">
        <v>165</v>
      </c>
      <c r="D886" s="37" t="s">
        <v>360</v>
      </c>
      <c r="E886" s="34">
        <v>90.75</v>
      </c>
      <c r="F886" s="38">
        <f>ROUND(C886*E886,2)</f>
        <v>14973.75</v>
      </c>
      <c r="G886" s="39">
        <f t="shared" si="77"/>
        <v>14973.75</v>
      </c>
      <c r="H886" s="26">
        <f t="shared" si="78"/>
        <v>0</v>
      </c>
    </row>
    <row r="887" spans="1:10" ht="26.4" x14ac:dyDescent="0.25">
      <c r="A887" s="52" t="s">
        <v>533</v>
      </c>
      <c r="B887" s="62" t="s">
        <v>469</v>
      </c>
      <c r="C887" s="54">
        <v>39.6</v>
      </c>
      <c r="D887" s="55" t="s">
        <v>24</v>
      </c>
      <c r="E887" s="56">
        <v>581.87</v>
      </c>
      <c r="F887" s="57">
        <f>ROUND(C887*E887,2)</f>
        <v>23042.05</v>
      </c>
      <c r="G887" s="39">
        <f t="shared" si="77"/>
        <v>23042.05</v>
      </c>
      <c r="H887" s="26">
        <f t="shared" si="78"/>
        <v>0</v>
      </c>
    </row>
    <row r="888" spans="1:10" x14ac:dyDescent="0.25">
      <c r="A888" s="40" t="s">
        <v>534</v>
      </c>
      <c r="B888" s="101" t="s">
        <v>383</v>
      </c>
      <c r="C888" s="46">
        <v>9</v>
      </c>
      <c r="D888" s="37" t="s">
        <v>42</v>
      </c>
      <c r="E888" s="34">
        <v>13928.37</v>
      </c>
      <c r="F888" s="38">
        <f>ROUND(C888*E888,2)</f>
        <v>125355.33</v>
      </c>
      <c r="G888" s="39">
        <f t="shared" si="77"/>
        <v>125355.33</v>
      </c>
      <c r="H888" s="26">
        <f t="shared" si="78"/>
        <v>0</v>
      </c>
    </row>
    <row r="889" spans="1:10" ht="26.4" x14ac:dyDescent="0.25">
      <c r="A889" s="40" t="s">
        <v>535</v>
      </c>
      <c r="B889" s="60" t="s">
        <v>385</v>
      </c>
      <c r="C889" s="46">
        <v>4</v>
      </c>
      <c r="D889" s="37" t="s">
        <v>42</v>
      </c>
      <c r="E889" s="34">
        <v>41767.629999999997</v>
      </c>
      <c r="F889" s="38">
        <f>ROUND(C889*E889,2)</f>
        <v>167070.51999999999</v>
      </c>
      <c r="G889" s="39">
        <f t="shared" si="77"/>
        <v>167070.51999999999</v>
      </c>
      <c r="H889" s="26">
        <f t="shared" si="78"/>
        <v>0</v>
      </c>
    </row>
    <row r="890" spans="1:10" s="78" customFormat="1" x14ac:dyDescent="0.25">
      <c r="A890" s="106"/>
      <c r="B890" s="107" t="s">
        <v>536</v>
      </c>
      <c r="C890" s="107"/>
      <c r="D890" s="108"/>
      <c r="E890" s="109"/>
      <c r="F890" s="110">
        <f>SUBTOTAL(9,F669:F889)</f>
        <v>9342306.1300000008</v>
      </c>
      <c r="G890" s="39">
        <f t="shared" si="77"/>
        <v>0</v>
      </c>
      <c r="H890" s="26">
        <f t="shared" si="78"/>
        <v>-9342306.1300000008</v>
      </c>
      <c r="I890" s="77"/>
      <c r="J890" s="77"/>
    </row>
    <row r="891" spans="1:10" x14ac:dyDescent="0.25">
      <c r="A891" s="51"/>
      <c r="B891" s="32"/>
      <c r="C891" s="79"/>
      <c r="D891" s="37"/>
      <c r="E891" s="80"/>
      <c r="F891" s="81"/>
      <c r="G891" s="39">
        <f t="shared" si="77"/>
        <v>0</v>
      </c>
      <c r="H891" s="26">
        <f t="shared" si="78"/>
        <v>0</v>
      </c>
    </row>
    <row r="892" spans="1:10" x14ac:dyDescent="0.25">
      <c r="A892" s="42" t="s">
        <v>537</v>
      </c>
      <c r="B892" s="30" t="s">
        <v>538</v>
      </c>
      <c r="C892" s="36"/>
      <c r="D892" s="37"/>
      <c r="E892" s="48"/>
      <c r="F892" s="38"/>
      <c r="G892" s="39">
        <f t="shared" si="77"/>
        <v>0</v>
      </c>
      <c r="H892" s="26">
        <f t="shared" si="78"/>
        <v>0</v>
      </c>
    </row>
    <row r="893" spans="1:10" ht="52.8" x14ac:dyDescent="0.25">
      <c r="A893" s="111">
        <v>1</v>
      </c>
      <c r="B893" s="68" t="s">
        <v>539</v>
      </c>
      <c r="C893" s="46">
        <v>9</v>
      </c>
      <c r="D893" s="37" t="s">
        <v>42</v>
      </c>
      <c r="E893" s="34">
        <v>81918.66</v>
      </c>
      <c r="F893" s="38">
        <f>ROUND(C893*E893,2)</f>
        <v>737267.94</v>
      </c>
      <c r="G893" s="39">
        <f t="shared" si="77"/>
        <v>737267.94</v>
      </c>
      <c r="H893" s="26">
        <f t="shared" si="78"/>
        <v>0</v>
      </c>
    </row>
    <row r="894" spans="1:10" ht="26.4" x14ac:dyDescent="0.25">
      <c r="A894" s="44">
        <v>2</v>
      </c>
      <c r="B894" s="112" t="s">
        <v>540</v>
      </c>
      <c r="C894" s="46">
        <v>38</v>
      </c>
      <c r="D894" s="113" t="s">
        <v>541</v>
      </c>
      <c r="E894" s="34">
        <v>211370.36</v>
      </c>
      <c r="F894" s="38">
        <f>ROUND(E894*C894,2)</f>
        <v>8032073.6799999997</v>
      </c>
      <c r="G894" s="39">
        <f t="shared" si="77"/>
        <v>8032073.6799999997</v>
      </c>
      <c r="H894" s="26">
        <f t="shared" si="78"/>
        <v>0</v>
      </c>
    </row>
    <row r="895" spans="1:10" s="78" customFormat="1" x14ac:dyDescent="0.25">
      <c r="A895" s="106"/>
      <c r="B895" s="107" t="s">
        <v>542</v>
      </c>
      <c r="C895" s="107"/>
      <c r="D895" s="108"/>
      <c r="E895" s="109"/>
      <c r="F895" s="110">
        <f>SUBTOTAL(9,F893:F894)</f>
        <v>8769341.6199999992</v>
      </c>
      <c r="G895" s="39">
        <f t="shared" si="77"/>
        <v>0</v>
      </c>
      <c r="H895" s="26">
        <f t="shared" si="78"/>
        <v>-8769341.6199999992</v>
      </c>
      <c r="I895" s="77"/>
      <c r="J895" s="77"/>
    </row>
    <row r="896" spans="1:10" x14ac:dyDescent="0.25">
      <c r="A896" s="51"/>
      <c r="B896" s="32"/>
      <c r="C896" s="79"/>
      <c r="D896" s="37"/>
      <c r="E896" s="114"/>
      <c r="F896" s="81" t="s">
        <v>543</v>
      </c>
      <c r="G896" s="39">
        <f t="shared" si="77"/>
        <v>0</v>
      </c>
      <c r="H896" s="26">
        <f t="shared" si="78"/>
        <v>0</v>
      </c>
    </row>
    <row r="897" spans="1:10" s="78" customFormat="1" x14ac:dyDescent="0.25">
      <c r="A897" s="106"/>
      <c r="B897" s="107" t="s">
        <v>544</v>
      </c>
      <c r="C897" s="107"/>
      <c r="D897" s="108"/>
      <c r="E897" s="109"/>
      <c r="F897" s="110">
        <f>SUBTOTAL(9,F15:F895)</f>
        <v>199661029.15000004</v>
      </c>
      <c r="G897" s="39">
        <f t="shared" si="77"/>
        <v>0</v>
      </c>
      <c r="H897" s="26">
        <f t="shared" si="78"/>
        <v>-199661029.15000004</v>
      </c>
      <c r="I897" s="77"/>
      <c r="J897" s="77"/>
    </row>
    <row r="898" spans="1:10" ht="9.75" customHeight="1" x14ac:dyDescent="0.25">
      <c r="A898" s="51"/>
      <c r="B898" s="32"/>
      <c r="C898" s="79"/>
      <c r="D898" s="37"/>
      <c r="E898" s="80"/>
      <c r="F898" s="81"/>
      <c r="G898" s="39">
        <f t="shared" si="77"/>
        <v>0</v>
      </c>
      <c r="H898" s="26">
        <f t="shared" si="78"/>
        <v>0</v>
      </c>
    </row>
    <row r="899" spans="1:10" x14ac:dyDescent="0.25">
      <c r="A899" s="42"/>
      <c r="B899" s="32" t="s">
        <v>545</v>
      </c>
      <c r="C899" s="36"/>
      <c r="D899" s="37"/>
      <c r="E899" s="48"/>
      <c r="F899" s="38"/>
      <c r="G899" s="39">
        <f t="shared" si="77"/>
        <v>0</v>
      </c>
      <c r="H899" s="26">
        <f t="shared" si="78"/>
        <v>0</v>
      </c>
    </row>
    <row r="900" spans="1:10" x14ac:dyDescent="0.25">
      <c r="A900" s="42"/>
      <c r="B900" s="30"/>
      <c r="C900" s="36"/>
      <c r="D900" s="37"/>
      <c r="E900" s="48"/>
      <c r="F900" s="38"/>
      <c r="G900" s="39">
        <f t="shared" si="77"/>
        <v>0</v>
      </c>
      <c r="H900" s="26">
        <f t="shared" si="78"/>
        <v>0</v>
      </c>
    </row>
    <row r="901" spans="1:10" x14ac:dyDescent="0.25">
      <c r="A901" s="42"/>
      <c r="B901" s="30" t="s">
        <v>546</v>
      </c>
      <c r="C901" s="36"/>
      <c r="D901" s="37"/>
      <c r="E901" s="48"/>
      <c r="F901" s="38"/>
      <c r="G901" s="39">
        <f t="shared" si="77"/>
        <v>0</v>
      </c>
      <c r="H901" s="26">
        <f t="shared" si="78"/>
        <v>0</v>
      </c>
    </row>
    <row r="902" spans="1:10" x14ac:dyDescent="0.25">
      <c r="A902" s="42"/>
      <c r="B902" s="30"/>
      <c r="C902" s="36"/>
      <c r="D902" s="37"/>
      <c r="E902" s="48"/>
      <c r="F902" s="38"/>
      <c r="G902" s="39">
        <f t="shared" si="77"/>
        <v>0</v>
      </c>
      <c r="H902" s="26">
        <f t="shared" si="78"/>
        <v>0</v>
      </c>
    </row>
    <row r="903" spans="1:10" ht="13.5" customHeight="1" x14ac:dyDescent="0.25">
      <c r="A903" s="29" t="s">
        <v>16</v>
      </c>
      <c r="B903" s="30" t="s">
        <v>17</v>
      </c>
      <c r="C903" s="31"/>
      <c r="D903" s="31"/>
      <c r="E903" s="31"/>
      <c r="F903" s="32"/>
      <c r="G903" s="39">
        <f t="shared" si="77"/>
        <v>0</v>
      </c>
      <c r="H903" s="26">
        <f t="shared" si="78"/>
        <v>0</v>
      </c>
    </row>
    <row r="904" spans="1:10" ht="6" customHeight="1" x14ac:dyDescent="0.25">
      <c r="A904" s="29"/>
      <c r="B904" s="32"/>
      <c r="C904" s="32"/>
      <c r="D904" s="32"/>
      <c r="E904" s="32"/>
      <c r="F904" s="32"/>
      <c r="G904" s="39">
        <f t="shared" si="77"/>
        <v>0</v>
      </c>
      <c r="H904" s="26">
        <f t="shared" si="78"/>
        <v>0</v>
      </c>
    </row>
    <row r="905" spans="1:10" x14ac:dyDescent="0.25">
      <c r="A905" s="35">
        <v>2</v>
      </c>
      <c r="B905" s="30" t="s">
        <v>20</v>
      </c>
      <c r="C905" s="36"/>
      <c r="D905" s="37"/>
      <c r="E905" s="48"/>
      <c r="F905" s="38"/>
      <c r="G905" s="39">
        <f t="shared" si="77"/>
        <v>0</v>
      </c>
      <c r="H905" s="26">
        <f t="shared" si="78"/>
        <v>0</v>
      </c>
    </row>
    <row r="906" spans="1:10" ht="8.25" customHeight="1" x14ac:dyDescent="0.25">
      <c r="A906" s="42"/>
      <c r="B906" s="30"/>
      <c r="C906" s="36"/>
      <c r="D906" s="37"/>
      <c r="E906" s="48"/>
      <c r="F906" s="38"/>
      <c r="G906" s="39">
        <f t="shared" si="77"/>
        <v>0</v>
      </c>
      <c r="H906" s="26">
        <f t="shared" si="78"/>
        <v>0</v>
      </c>
    </row>
    <row r="907" spans="1:10" x14ac:dyDescent="0.25">
      <c r="A907" s="43">
        <v>2.1</v>
      </c>
      <c r="B907" s="30" t="s">
        <v>21</v>
      </c>
      <c r="C907" s="36"/>
      <c r="D907" s="37"/>
      <c r="E907" s="48"/>
      <c r="F907" s="38"/>
      <c r="G907" s="39">
        <f t="shared" si="77"/>
        <v>0</v>
      </c>
      <c r="H907" s="26">
        <f t="shared" si="78"/>
        <v>0</v>
      </c>
    </row>
    <row r="908" spans="1:10" x14ac:dyDescent="0.25">
      <c r="A908" s="40" t="s">
        <v>22</v>
      </c>
      <c r="B908" s="41" t="s">
        <v>23</v>
      </c>
      <c r="C908" s="115">
        <v>-2725.43</v>
      </c>
      <c r="D908" s="37" t="s">
        <v>24</v>
      </c>
      <c r="E908" s="34">
        <v>976.63</v>
      </c>
      <c r="F908" s="39">
        <f t="shared" ref="F908:F909" si="80">ROUND(C908*E908,2)</f>
        <v>-2661736.7000000002</v>
      </c>
      <c r="G908" s="39">
        <f t="shared" si="77"/>
        <v>-2661736.7000000002</v>
      </c>
      <c r="H908" s="26">
        <f t="shared" si="78"/>
        <v>0</v>
      </c>
    </row>
    <row r="909" spans="1:10" x14ac:dyDescent="0.25">
      <c r="A909" s="44">
        <v>2.4</v>
      </c>
      <c r="B909" s="41" t="s">
        <v>30</v>
      </c>
      <c r="C909" s="115">
        <v>-1802.22</v>
      </c>
      <c r="D909" s="37" t="s">
        <v>24</v>
      </c>
      <c r="E909" s="34">
        <v>779.11</v>
      </c>
      <c r="F909" s="39">
        <f t="shared" si="80"/>
        <v>-1404127.62</v>
      </c>
      <c r="G909" s="39">
        <f t="shared" si="77"/>
        <v>-1404127.62</v>
      </c>
      <c r="H909" s="26">
        <f t="shared" si="78"/>
        <v>0</v>
      </c>
    </row>
    <row r="910" spans="1:10" x14ac:dyDescent="0.25">
      <c r="A910" s="42"/>
      <c r="B910" s="30"/>
      <c r="C910" s="36"/>
      <c r="D910" s="37"/>
      <c r="E910" s="34"/>
      <c r="F910" s="38"/>
      <c r="G910" s="39">
        <f t="shared" si="77"/>
        <v>0</v>
      </c>
      <c r="H910" s="26">
        <f t="shared" si="78"/>
        <v>0</v>
      </c>
    </row>
    <row r="911" spans="1:10" ht="26.4" x14ac:dyDescent="0.25">
      <c r="A911" s="35">
        <v>9</v>
      </c>
      <c r="B911" s="30" t="s">
        <v>160</v>
      </c>
      <c r="C911" s="36"/>
      <c r="D911" s="37"/>
      <c r="E911" s="34"/>
      <c r="F911" s="38"/>
      <c r="G911" s="39">
        <f t="shared" si="77"/>
        <v>0</v>
      </c>
      <c r="H911" s="26">
        <f t="shared" si="78"/>
        <v>0</v>
      </c>
    </row>
    <row r="912" spans="1:10" x14ac:dyDescent="0.25">
      <c r="A912" s="64">
        <v>9.4</v>
      </c>
      <c r="B912" s="41" t="s">
        <v>165</v>
      </c>
      <c r="C912" s="115">
        <v>-2014</v>
      </c>
      <c r="D912" s="37" t="s">
        <v>42</v>
      </c>
      <c r="E912" s="34">
        <v>109.56</v>
      </c>
      <c r="F912" s="39">
        <f t="shared" ref="F912" si="81">ROUND(C912*E912,2)</f>
        <v>-220653.84</v>
      </c>
      <c r="G912" s="39">
        <f t="shared" ref="G912:G975" si="82">ROUND(C912*E912,2)</f>
        <v>-220653.84</v>
      </c>
      <c r="H912" s="26">
        <f t="shared" si="78"/>
        <v>0</v>
      </c>
    </row>
    <row r="913" spans="1:8" x14ac:dyDescent="0.25">
      <c r="A913" s="40"/>
      <c r="B913" s="41"/>
      <c r="C913" s="46"/>
      <c r="D913" s="37"/>
      <c r="E913" s="34"/>
      <c r="F913" s="38"/>
      <c r="G913" s="39">
        <f t="shared" si="82"/>
        <v>0</v>
      </c>
      <c r="H913" s="26">
        <f t="shared" ref="H913:H976" si="83">G913-F913</f>
        <v>0</v>
      </c>
    </row>
    <row r="914" spans="1:8" x14ac:dyDescent="0.25">
      <c r="A914" s="35">
        <v>10</v>
      </c>
      <c r="B914" s="30" t="s">
        <v>175</v>
      </c>
      <c r="C914" s="36"/>
      <c r="D914" s="37"/>
      <c r="E914" s="34"/>
      <c r="F914" s="39"/>
      <c r="G914" s="39">
        <f t="shared" si="82"/>
        <v>0</v>
      </c>
      <c r="H914" s="26">
        <f t="shared" si="83"/>
        <v>0</v>
      </c>
    </row>
    <row r="915" spans="1:8" x14ac:dyDescent="0.25">
      <c r="A915" s="64">
        <v>10.1</v>
      </c>
      <c r="B915" s="41" t="s">
        <v>176</v>
      </c>
      <c r="C915" s="115">
        <v>-1369.94</v>
      </c>
      <c r="D915" s="37" t="s">
        <v>19</v>
      </c>
      <c r="E915" s="34">
        <v>153.69999999999999</v>
      </c>
      <c r="F915" s="39">
        <f>ROUND(C915*E915,2)</f>
        <v>-210559.78</v>
      </c>
      <c r="G915" s="39">
        <f t="shared" si="82"/>
        <v>-210559.78</v>
      </c>
      <c r="H915" s="26">
        <f t="shared" si="83"/>
        <v>0</v>
      </c>
    </row>
    <row r="916" spans="1:8" x14ac:dyDescent="0.25">
      <c r="A916" s="64">
        <v>10.199999999999999</v>
      </c>
      <c r="B916" s="41" t="s">
        <v>177</v>
      </c>
      <c r="C916" s="115">
        <v>-3614.78</v>
      </c>
      <c r="D916" s="37" t="s">
        <v>19</v>
      </c>
      <c r="E916" s="34">
        <v>87.13</v>
      </c>
      <c r="F916" s="39">
        <f>ROUND(C916*E916,2)</f>
        <v>-314955.78000000003</v>
      </c>
      <c r="G916" s="39">
        <f t="shared" si="82"/>
        <v>-314955.78000000003</v>
      </c>
      <c r="H916" s="26">
        <f t="shared" si="83"/>
        <v>0</v>
      </c>
    </row>
    <row r="917" spans="1:8" x14ac:dyDescent="0.25">
      <c r="A917" s="64">
        <v>10.3</v>
      </c>
      <c r="B917" s="41" t="s">
        <v>178</v>
      </c>
      <c r="C917" s="115">
        <v>-3245.1</v>
      </c>
      <c r="D917" s="37" t="s">
        <v>19</v>
      </c>
      <c r="E917" s="34">
        <v>58.35</v>
      </c>
      <c r="F917" s="39">
        <f>ROUND(C917*E917,2)</f>
        <v>-189351.59</v>
      </c>
      <c r="G917" s="39">
        <f t="shared" si="82"/>
        <v>-189351.59</v>
      </c>
      <c r="H917" s="26">
        <f t="shared" si="83"/>
        <v>0</v>
      </c>
    </row>
    <row r="918" spans="1:8" x14ac:dyDescent="0.25">
      <c r="A918" s="64">
        <v>10.4</v>
      </c>
      <c r="B918" s="41" t="s">
        <v>179</v>
      </c>
      <c r="C918" s="115">
        <v>-1242.43</v>
      </c>
      <c r="D918" s="37" t="s">
        <v>19</v>
      </c>
      <c r="E918" s="34">
        <v>44.43</v>
      </c>
      <c r="F918" s="39">
        <f>ROUND(C918*E918,2)</f>
        <v>-55201.16</v>
      </c>
      <c r="G918" s="39">
        <f t="shared" si="82"/>
        <v>-55201.16</v>
      </c>
      <c r="H918" s="26">
        <f t="shared" si="83"/>
        <v>0</v>
      </c>
    </row>
    <row r="919" spans="1:8" x14ac:dyDescent="0.25">
      <c r="A919" s="40"/>
      <c r="B919" s="41"/>
      <c r="C919" s="46"/>
      <c r="D919" s="37"/>
      <c r="E919" s="34"/>
      <c r="F919" s="38"/>
      <c r="G919" s="39">
        <f t="shared" si="82"/>
        <v>0</v>
      </c>
      <c r="H919" s="26">
        <f t="shared" si="83"/>
        <v>0</v>
      </c>
    </row>
    <row r="920" spans="1:8" x14ac:dyDescent="0.25">
      <c r="A920" s="35">
        <v>13</v>
      </c>
      <c r="B920" s="30" t="s">
        <v>183</v>
      </c>
      <c r="C920" s="36"/>
      <c r="D920" s="37"/>
      <c r="E920" s="34"/>
      <c r="F920" s="38"/>
      <c r="G920" s="39">
        <f t="shared" si="82"/>
        <v>0</v>
      </c>
      <c r="H920" s="26">
        <f t="shared" si="83"/>
        <v>0</v>
      </c>
    </row>
    <row r="921" spans="1:8" x14ac:dyDescent="0.25">
      <c r="A921" s="64">
        <v>13.5</v>
      </c>
      <c r="B921" s="60" t="s">
        <v>188</v>
      </c>
      <c r="C921" s="115">
        <v>-251.9</v>
      </c>
      <c r="D921" s="37" t="s">
        <v>42</v>
      </c>
      <c r="E921" s="34">
        <v>4327.47</v>
      </c>
      <c r="F921" s="39">
        <f t="shared" ref="F921:F923" si="84">ROUND(C921*E921,2)</f>
        <v>-1090089.69</v>
      </c>
      <c r="G921" s="39">
        <f t="shared" si="82"/>
        <v>-1090089.69</v>
      </c>
      <c r="H921" s="26">
        <f t="shared" si="83"/>
        <v>0</v>
      </c>
    </row>
    <row r="922" spans="1:8" x14ac:dyDescent="0.25">
      <c r="A922" s="64">
        <v>13.6</v>
      </c>
      <c r="B922" s="60" t="s">
        <v>189</v>
      </c>
      <c r="C922" s="115">
        <v>-33</v>
      </c>
      <c r="D922" s="37" t="s">
        <v>42</v>
      </c>
      <c r="E922" s="34">
        <v>13258.02</v>
      </c>
      <c r="F922" s="39">
        <f t="shared" si="84"/>
        <v>-437514.66</v>
      </c>
      <c r="G922" s="39">
        <f t="shared" si="82"/>
        <v>-437514.66</v>
      </c>
      <c r="H922" s="26">
        <f t="shared" si="83"/>
        <v>0</v>
      </c>
    </row>
    <row r="923" spans="1:8" x14ac:dyDescent="0.25">
      <c r="A923" s="64">
        <v>13.7</v>
      </c>
      <c r="B923" s="60" t="s">
        <v>190</v>
      </c>
      <c r="C923" s="115">
        <v>-63.8</v>
      </c>
      <c r="D923" s="37" t="s">
        <v>42</v>
      </c>
      <c r="E923" s="34">
        <v>14436.22</v>
      </c>
      <c r="F923" s="39">
        <f t="shared" si="84"/>
        <v>-921030.84</v>
      </c>
      <c r="G923" s="39">
        <f t="shared" si="82"/>
        <v>-921030.84</v>
      </c>
      <c r="H923" s="26">
        <f>SUM(F908:F923)</f>
        <v>-7505221.6600000001</v>
      </c>
    </row>
    <row r="924" spans="1:8" x14ac:dyDescent="0.25">
      <c r="A924" s="40"/>
      <c r="B924" s="60"/>
      <c r="C924" s="46"/>
      <c r="D924" s="37"/>
      <c r="E924" s="34"/>
      <c r="F924" s="38"/>
      <c r="G924" s="39">
        <f t="shared" si="82"/>
        <v>0</v>
      </c>
      <c r="H924" s="26">
        <f t="shared" si="83"/>
        <v>0</v>
      </c>
    </row>
    <row r="925" spans="1:8" x14ac:dyDescent="0.25">
      <c r="A925" s="29" t="s">
        <v>201</v>
      </c>
      <c r="B925" s="30" t="s">
        <v>202</v>
      </c>
      <c r="C925" s="30"/>
      <c r="D925" s="30"/>
      <c r="E925" s="34"/>
      <c r="F925" s="30"/>
      <c r="G925" s="39">
        <f t="shared" si="82"/>
        <v>0</v>
      </c>
      <c r="H925" s="26">
        <f t="shared" si="83"/>
        <v>0</v>
      </c>
    </row>
    <row r="926" spans="1:8" x14ac:dyDescent="0.25">
      <c r="A926" s="29"/>
      <c r="B926" s="32"/>
      <c r="C926" s="32"/>
      <c r="D926" s="32"/>
      <c r="E926" s="32"/>
      <c r="F926" s="32"/>
      <c r="G926" s="39">
        <f t="shared" si="82"/>
        <v>0</v>
      </c>
      <c r="H926" s="26">
        <f t="shared" si="83"/>
        <v>0</v>
      </c>
    </row>
    <row r="927" spans="1:8" x14ac:dyDescent="0.25">
      <c r="A927" s="35">
        <v>2</v>
      </c>
      <c r="B927" s="30" t="s">
        <v>20</v>
      </c>
      <c r="C927" s="36"/>
      <c r="D927" s="37"/>
      <c r="E927" s="48"/>
      <c r="F927" s="38"/>
      <c r="G927" s="39">
        <f t="shared" si="82"/>
        <v>0</v>
      </c>
      <c r="H927" s="26">
        <f t="shared" si="83"/>
        <v>0</v>
      </c>
    </row>
    <row r="928" spans="1:8" x14ac:dyDescent="0.25">
      <c r="A928" s="43">
        <v>2.1</v>
      </c>
      <c r="B928" s="30" t="s">
        <v>21</v>
      </c>
      <c r="C928" s="36"/>
      <c r="D928" s="37"/>
      <c r="E928" s="48"/>
      <c r="F928" s="38"/>
      <c r="G928" s="39">
        <f t="shared" si="82"/>
        <v>0</v>
      </c>
      <c r="H928" s="26">
        <f t="shared" si="83"/>
        <v>0</v>
      </c>
    </row>
    <row r="929" spans="1:8" x14ac:dyDescent="0.25">
      <c r="A929" s="40" t="s">
        <v>22</v>
      </c>
      <c r="B929" s="41" t="s">
        <v>23</v>
      </c>
      <c r="C929" s="115">
        <v>-1440.3</v>
      </c>
      <c r="D929" s="37" t="s">
        <v>24</v>
      </c>
      <c r="E929" s="34">
        <v>976.63</v>
      </c>
      <c r="F929" s="39">
        <f t="shared" ref="F929:F930" si="85">ROUND(C929*E929,2)</f>
        <v>-1406640.19</v>
      </c>
      <c r="G929" s="39">
        <f t="shared" si="82"/>
        <v>-1406640.19</v>
      </c>
      <c r="H929" s="26">
        <f t="shared" si="83"/>
        <v>0</v>
      </c>
    </row>
    <row r="930" spans="1:8" x14ac:dyDescent="0.25">
      <c r="A930" s="44">
        <v>2.4</v>
      </c>
      <c r="B930" s="41" t="s">
        <v>204</v>
      </c>
      <c r="C930" s="115">
        <v>-843.37</v>
      </c>
      <c r="D930" s="37" t="s">
        <v>24</v>
      </c>
      <c r="E930" s="34">
        <v>779.11</v>
      </c>
      <c r="F930" s="39">
        <f t="shared" si="85"/>
        <v>-657078</v>
      </c>
      <c r="G930" s="39">
        <f t="shared" si="82"/>
        <v>-657078</v>
      </c>
      <c r="H930" s="26">
        <f t="shared" si="83"/>
        <v>0</v>
      </c>
    </row>
    <row r="931" spans="1:8" x14ac:dyDescent="0.25">
      <c r="A931" s="40"/>
      <c r="B931" s="60"/>
      <c r="C931" s="46"/>
      <c r="D931" s="37"/>
      <c r="E931" s="34"/>
      <c r="F931" s="38"/>
      <c r="G931" s="39">
        <f t="shared" si="82"/>
        <v>0</v>
      </c>
      <c r="H931" s="26">
        <f t="shared" si="83"/>
        <v>0</v>
      </c>
    </row>
    <row r="932" spans="1:8" ht="26.4" x14ac:dyDescent="0.25">
      <c r="A932" s="35">
        <v>9</v>
      </c>
      <c r="B932" s="30" t="s">
        <v>235</v>
      </c>
      <c r="C932" s="36"/>
      <c r="D932" s="37"/>
      <c r="E932" s="34"/>
      <c r="F932" s="38"/>
      <c r="G932" s="39">
        <f t="shared" si="82"/>
        <v>0</v>
      </c>
      <c r="H932" s="26">
        <f t="shared" si="83"/>
        <v>0</v>
      </c>
    </row>
    <row r="933" spans="1:8" x14ac:dyDescent="0.25">
      <c r="A933" s="64">
        <v>9.4</v>
      </c>
      <c r="B933" s="41" t="s">
        <v>165</v>
      </c>
      <c r="C933" s="115">
        <v>-242</v>
      </c>
      <c r="D933" s="37" t="s">
        <v>42</v>
      </c>
      <c r="E933" s="34">
        <v>109.56</v>
      </c>
      <c r="F933" s="39">
        <f t="shared" ref="F933" si="86">ROUND(C933*E933,2)</f>
        <v>-26513.52</v>
      </c>
      <c r="G933" s="39">
        <f t="shared" si="82"/>
        <v>-26513.52</v>
      </c>
      <c r="H933" s="26">
        <f t="shared" si="83"/>
        <v>0</v>
      </c>
    </row>
    <row r="934" spans="1:8" x14ac:dyDescent="0.25">
      <c r="A934" s="52"/>
      <c r="B934" s="53"/>
      <c r="C934" s="54"/>
      <c r="D934" s="55"/>
      <c r="E934" s="56"/>
      <c r="F934" s="57"/>
      <c r="G934" s="39">
        <f t="shared" si="82"/>
        <v>0</v>
      </c>
      <c r="H934" s="26">
        <f t="shared" si="83"/>
        <v>0</v>
      </c>
    </row>
    <row r="935" spans="1:8" x14ac:dyDescent="0.25">
      <c r="A935" s="35">
        <v>10</v>
      </c>
      <c r="B935" s="30" t="s">
        <v>175</v>
      </c>
      <c r="C935" s="36"/>
      <c r="D935" s="37"/>
      <c r="E935" s="34"/>
      <c r="F935" s="38"/>
      <c r="G935" s="39">
        <f t="shared" si="82"/>
        <v>0</v>
      </c>
      <c r="H935" s="26">
        <f t="shared" si="83"/>
        <v>0</v>
      </c>
    </row>
    <row r="936" spans="1:8" x14ac:dyDescent="0.25">
      <c r="A936" s="64">
        <v>10.1</v>
      </c>
      <c r="B936" s="41" t="s">
        <v>176</v>
      </c>
      <c r="C936" s="115">
        <v>-1679.17</v>
      </c>
      <c r="D936" s="37" t="s">
        <v>19</v>
      </c>
      <c r="E936" s="34">
        <v>118.74</v>
      </c>
      <c r="F936" s="39">
        <f>ROUND(C936*E936,2)</f>
        <v>-199384.65</v>
      </c>
      <c r="G936" s="39">
        <f t="shared" si="82"/>
        <v>-199384.65</v>
      </c>
      <c r="H936" s="26">
        <f t="shared" si="83"/>
        <v>0</v>
      </c>
    </row>
    <row r="937" spans="1:8" x14ac:dyDescent="0.25">
      <c r="A937" s="64">
        <v>10.199999999999999</v>
      </c>
      <c r="B937" s="41" t="s">
        <v>177</v>
      </c>
      <c r="C937" s="115">
        <v>-1469.4</v>
      </c>
      <c r="D937" s="37" t="s">
        <v>19</v>
      </c>
      <c r="E937" s="34">
        <v>87.13</v>
      </c>
      <c r="F937" s="39">
        <f>ROUND(C937*E937,2)</f>
        <v>-128028.82</v>
      </c>
      <c r="G937" s="39">
        <f t="shared" si="82"/>
        <v>-128028.82</v>
      </c>
      <c r="H937" s="26">
        <f t="shared" si="83"/>
        <v>0</v>
      </c>
    </row>
    <row r="938" spans="1:8" x14ac:dyDescent="0.25">
      <c r="A938" s="64">
        <v>10.3</v>
      </c>
      <c r="B938" s="41" t="s">
        <v>178</v>
      </c>
      <c r="C938" s="115">
        <v>-2005.3</v>
      </c>
      <c r="D938" s="37" t="s">
        <v>19</v>
      </c>
      <c r="E938" s="34">
        <v>58.35</v>
      </c>
      <c r="F938" s="39">
        <f>ROUND(C938*E938,2)</f>
        <v>-117009.26</v>
      </c>
      <c r="G938" s="39">
        <f t="shared" si="82"/>
        <v>-117009.26</v>
      </c>
      <c r="H938" s="26">
        <f t="shared" si="83"/>
        <v>0</v>
      </c>
    </row>
    <row r="939" spans="1:8" x14ac:dyDescent="0.25">
      <c r="A939" s="64">
        <v>10.4</v>
      </c>
      <c r="B939" s="41" t="s">
        <v>179</v>
      </c>
      <c r="C939" s="115">
        <v>-1193.92</v>
      </c>
      <c r="D939" s="37" t="s">
        <v>19</v>
      </c>
      <c r="E939" s="34">
        <v>44.43</v>
      </c>
      <c r="F939" s="39">
        <f>ROUND(C939*E939,2)</f>
        <v>-53045.87</v>
      </c>
      <c r="G939" s="39">
        <f t="shared" si="82"/>
        <v>-53045.87</v>
      </c>
      <c r="H939" s="26">
        <f t="shared" si="83"/>
        <v>0</v>
      </c>
    </row>
    <row r="940" spans="1:8" x14ac:dyDescent="0.25">
      <c r="A940" s="64"/>
      <c r="B940" s="41"/>
      <c r="C940" s="37"/>
      <c r="D940" s="37"/>
      <c r="E940" s="34"/>
      <c r="F940" s="38"/>
      <c r="G940" s="39">
        <f t="shared" si="82"/>
        <v>0</v>
      </c>
      <c r="H940" s="26">
        <f t="shared" si="83"/>
        <v>0</v>
      </c>
    </row>
    <row r="941" spans="1:8" x14ac:dyDescent="0.25">
      <c r="A941" s="35">
        <v>13</v>
      </c>
      <c r="B941" s="30" t="s">
        <v>183</v>
      </c>
      <c r="C941" s="36"/>
      <c r="D941" s="37"/>
      <c r="E941" s="34"/>
      <c r="F941" s="38"/>
      <c r="G941" s="39">
        <f t="shared" si="82"/>
        <v>0</v>
      </c>
      <c r="H941" s="26">
        <f t="shared" si="83"/>
        <v>0</v>
      </c>
    </row>
    <row r="942" spans="1:8" x14ac:dyDescent="0.25">
      <c r="A942" s="64">
        <v>13.5</v>
      </c>
      <c r="B942" s="60" t="s">
        <v>188</v>
      </c>
      <c r="C942" s="115">
        <v>-60</v>
      </c>
      <c r="D942" s="37" t="s">
        <v>42</v>
      </c>
      <c r="E942" s="34">
        <v>3461.98</v>
      </c>
      <c r="F942" s="39">
        <f t="shared" ref="F942:F944" si="87">ROUND(C942*E942,2)</f>
        <v>-207718.8</v>
      </c>
      <c r="G942" s="39">
        <f t="shared" si="82"/>
        <v>-207718.8</v>
      </c>
      <c r="H942" s="26">
        <f t="shared" si="83"/>
        <v>0</v>
      </c>
    </row>
    <row r="943" spans="1:8" x14ac:dyDescent="0.25">
      <c r="A943" s="64">
        <v>13.6</v>
      </c>
      <c r="B943" s="60" t="s">
        <v>189</v>
      </c>
      <c r="C943" s="115">
        <v>-8</v>
      </c>
      <c r="D943" s="37" t="s">
        <v>42</v>
      </c>
      <c r="E943" s="34">
        <v>13258.02</v>
      </c>
      <c r="F943" s="39">
        <f t="shared" si="87"/>
        <v>-106064.16</v>
      </c>
      <c r="G943" s="39">
        <f t="shared" si="82"/>
        <v>-106064.16</v>
      </c>
      <c r="H943" s="26">
        <f t="shared" si="83"/>
        <v>0</v>
      </c>
    </row>
    <row r="944" spans="1:8" x14ac:dyDescent="0.25">
      <c r="A944" s="64">
        <v>13.7</v>
      </c>
      <c r="B944" s="60" t="s">
        <v>190</v>
      </c>
      <c r="C944" s="115">
        <v>-15</v>
      </c>
      <c r="D944" s="37" t="s">
        <v>42</v>
      </c>
      <c r="E944" s="34">
        <v>14436.22</v>
      </c>
      <c r="F944" s="39">
        <f t="shared" si="87"/>
        <v>-216543.3</v>
      </c>
      <c r="G944" s="39">
        <f t="shared" si="82"/>
        <v>-216543.3</v>
      </c>
      <c r="H944" s="26">
        <f t="shared" si="83"/>
        <v>0</v>
      </c>
    </row>
    <row r="945" spans="1:8" x14ac:dyDescent="0.25">
      <c r="A945" s="40"/>
      <c r="B945" s="60"/>
      <c r="C945" s="46"/>
      <c r="D945" s="37"/>
      <c r="E945" s="34"/>
      <c r="F945" s="38"/>
      <c r="G945" s="39">
        <f t="shared" si="82"/>
        <v>0</v>
      </c>
      <c r="H945" s="26">
        <f t="shared" si="83"/>
        <v>0</v>
      </c>
    </row>
    <row r="946" spans="1:8" ht="39.6" x14ac:dyDescent="0.25">
      <c r="A946" s="29" t="s">
        <v>239</v>
      </c>
      <c r="B946" s="30" t="s">
        <v>240</v>
      </c>
      <c r="C946" s="30"/>
      <c r="D946" s="30"/>
      <c r="E946" s="30"/>
      <c r="F946" s="30"/>
      <c r="G946" s="39">
        <f t="shared" si="82"/>
        <v>0</v>
      </c>
      <c r="H946" s="26">
        <f t="shared" si="83"/>
        <v>0</v>
      </c>
    </row>
    <row r="947" spans="1:8" x14ac:dyDescent="0.25">
      <c r="A947" s="42"/>
      <c r="B947" s="30"/>
      <c r="C947" s="32"/>
      <c r="D947" s="32"/>
      <c r="E947" s="116"/>
      <c r="F947" s="38"/>
      <c r="G947" s="39">
        <f t="shared" si="82"/>
        <v>0</v>
      </c>
      <c r="H947" s="26">
        <f t="shared" si="83"/>
        <v>0</v>
      </c>
    </row>
    <row r="948" spans="1:8" x14ac:dyDescent="0.25">
      <c r="A948" s="35">
        <v>2</v>
      </c>
      <c r="B948" s="30" t="s">
        <v>20</v>
      </c>
      <c r="C948" s="36"/>
      <c r="D948" s="37"/>
      <c r="E948" s="48"/>
      <c r="F948" s="38"/>
      <c r="G948" s="39">
        <f t="shared" si="82"/>
        <v>0</v>
      </c>
      <c r="H948" s="26">
        <f t="shared" si="83"/>
        <v>0</v>
      </c>
    </row>
    <row r="949" spans="1:8" x14ac:dyDescent="0.25">
      <c r="A949" s="43">
        <v>2.1</v>
      </c>
      <c r="B949" s="30" t="s">
        <v>21</v>
      </c>
      <c r="C949" s="36"/>
      <c r="D949" s="37"/>
      <c r="E949" s="48"/>
      <c r="F949" s="38"/>
      <c r="G949" s="39">
        <f t="shared" si="82"/>
        <v>0</v>
      </c>
      <c r="H949" s="26">
        <f t="shared" si="83"/>
        <v>0</v>
      </c>
    </row>
    <row r="950" spans="1:8" x14ac:dyDescent="0.25">
      <c r="A950" s="40" t="s">
        <v>22</v>
      </c>
      <c r="B950" s="41" t="s">
        <v>23</v>
      </c>
      <c r="C950" s="115">
        <v>-8324.91</v>
      </c>
      <c r="D950" s="37" t="s">
        <v>24</v>
      </c>
      <c r="E950" s="34">
        <v>976.63</v>
      </c>
      <c r="F950" s="39">
        <f t="shared" ref="F950:F951" si="88">ROUND(C950*E950,2)</f>
        <v>-8130356.8499999996</v>
      </c>
      <c r="G950" s="39">
        <f t="shared" si="82"/>
        <v>-8130356.8499999996</v>
      </c>
      <c r="H950" s="26">
        <f t="shared" si="83"/>
        <v>0</v>
      </c>
    </row>
    <row r="951" spans="1:8" x14ac:dyDescent="0.25">
      <c r="A951" s="40" t="s">
        <v>243</v>
      </c>
      <c r="B951" s="41" t="s">
        <v>204</v>
      </c>
      <c r="C951" s="115">
        <v>-6171.13</v>
      </c>
      <c r="D951" s="37" t="s">
        <v>24</v>
      </c>
      <c r="E951" s="34">
        <v>779.11</v>
      </c>
      <c r="F951" s="39">
        <f t="shared" si="88"/>
        <v>-4807989.09</v>
      </c>
      <c r="G951" s="39">
        <f t="shared" si="82"/>
        <v>-4807989.09</v>
      </c>
      <c r="H951" s="26">
        <f t="shared" si="83"/>
        <v>0</v>
      </c>
    </row>
    <row r="952" spans="1:8" x14ac:dyDescent="0.25">
      <c r="A952" s="40"/>
      <c r="B952" s="60"/>
      <c r="C952" s="46"/>
      <c r="D952" s="37"/>
      <c r="E952" s="48"/>
      <c r="F952" s="38"/>
      <c r="G952" s="39">
        <f t="shared" si="82"/>
        <v>0</v>
      </c>
      <c r="H952" s="26">
        <f t="shared" si="83"/>
        <v>0</v>
      </c>
    </row>
    <row r="953" spans="1:8" x14ac:dyDescent="0.25">
      <c r="A953" s="35">
        <v>9</v>
      </c>
      <c r="B953" s="30" t="s">
        <v>313</v>
      </c>
      <c r="C953" s="36"/>
      <c r="D953" s="37"/>
      <c r="E953" s="48"/>
      <c r="F953" s="38"/>
      <c r="G953" s="39">
        <f t="shared" si="82"/>
        <v>0</v>
      </c>
      <c r="H953" s="26">
        <f t="shared" si="83"/>
        <v>0</v>
      </c>
    </row>
    <row r="954" spans="1:8" ht="39.6" x14ac:dyDescent="0.25">
      <c r="A954" s="59">
        <v>9.1</v>
      </c>
      <c r="B954" s="41" t="s">
        <v>314</v>
      </c>
      <c r="C954" s="115">
        <v>-1</v>
      </c>
      <c r="D954" s="37" t="s">
        <v>42</v>
      </c>
      <c r="E954" s="34">
        <v>159397.26</v>
      </c>
      <c r="F954" s="39">
        <f>ROUND(C954*E954,2)</f>
        <v>-159397.26</v>
      </c>
      <c r="G954" s="39">
        <f t="shared" si="82"/>
        <v>-159397.26</v>
      </c>
      <c r="H954" s="26">
        <f t="shared" si="83"/>
        <v>0</v>
      </c>
    </row>
    <row r="955" spans="1:8" x14ac:dyDescent="0.25">
      <c r="A955" s="40"/>
      <c r="B955" s="41"/>
      <c r="C955" s="46"/>
      <c r="D955" s="37"/>
      <c r="E955" s="34"/>
      <c r="F955" s="38"/>
      <c r="G955" s="39">
        <f t="shared" si="82"/>
        <v>0</v>
      </c>
      <c r="H955" s="26">
        <f t="shared" si="83"/>
        <v>0</v>
      </c>
    </row>
    <row r="956" spans="1:8" ht="26.4" x14ac:dyDescent="0.25">
      <c r="A956" s="35">
        <v>10</v>
      </c>
      <c r="B956" s="30" t="s">
        <v>315</v>
      </c>
      <c r="C956" s="36"/>
      <c r="D956" s="37"/>
      <c r="E956" s="34"/>
      <c r="F956" s="38"/>
      <c r="G956" s="39">
        <f t="shared" si="82"/>
        <v>0</v>
      </c>
      <c r="H956" s="26">
        <f t="shared" si="83"/>
        <v>0</v>
      </c>
    </row>
    <row r="957" spans="1:8" x14ac:dyDescent="0.25">
      <c r="A957" s="59">
        <v>10.4</v>
      </c>
      <c r="B957" s="41" t="s">
        <v>165</v>
      </c>
      <c r="C957" s="115">
        <v>-3424</v>
      </c>
      <c r="D957" s="37" t="s">
        <v>42</v>
      </c>
      <c r="E957" s="34">
        <v>109.56</v>
      </c>
      <c r="F957" s="39">
        <f t="shared" ref="F957" si="89">ROUND(C957*E957,2)</f>
        <v>-375133.44</v>
      </c>
      <c r="G957" s="39">
        <f t="shared" si="82"/>
        <v>-375133.44</v>
      </c>
      <c r="H957" s="26">
        <f t="shared" si="83"/>
        <v>0</v>
      </c>
    </row>
    <row r="958" spans="1:8" x14ac:dyDescent="0.25">
      <c r="A958" s="40"/>
      <c r="B958" s="60"/>
      <c r="C958" s="46"/>
      <c r="D958" s="37"/>
      <c r="E958" s="34"/>
      <c r="F958" s="38"/>
      <c r="G958" s="39">
        <f t="shared" si="82"/>
        <v>0</v>
      </c>
      <c r="H958" s="26">
        <f t="shared" si="83"/>
        <v>0</v>
      </c>
    </row>
    <row r="959" spans="1:8" x14ac:dyDescent="0.25">
      <c r="A959" s="35">
        <v>11</v>
      </c>
      <c r="B959" s="30" t="s">
        <v>175</v>
      </c>
      <c r="C959" s="36"/>
      <c r="D959" s="37"/>
      <c r="E959" s="34"/>
      <c r="F959" s="38"/>
      <c r="G959" s="39">
        <f t="shared" si="82"/>
        <v>0</v>
      </c>
      <c r="H959" s="26">
        <f t="shared" si="83"/>
        <v>0</v>
      </c>
    </row>
    <row r="960" spans="1:8" x14ac:dyDescent="0.25">
      <c r="A960" s="59">
        <v>11.1</v>
      </c>
      <c r="B960" s="41" t="s">
        <v>316</v>
      </c>
      <c r="C960" s="115">
        <v>-2093.23</v>
      </c>
      <c r="D960" s="37" t="s">
        <v>19</v>
      </c>
      <c r="E960" s="34">
        <v>206.35</v>
      </c>
      <c r="F960" s="39">
        <f t="shared" ref="F960:F965" si="90">ROUND(C960*E960,2)</f>
        <v>-431938.01</v>
      </c>
      <c r="G960" s="39">
        <f t="shared" si="82"/>
        <v>-431938.01</v>
      </c>
      <c r="H960" s="26">
        <f t="shared" si="83"/>
        <v>0</v>
      </c>
    </row>
    <row r="961" spans="1:8" x14ac:dyDescent="0.25">
      <c r="A961" s="59">
        <v>11.2</v>
      </c>
      <c r="B961" s="41" t="s">
        <v>176</v>
      </c>
      <c r="C961" s="115">
        <v>-1760.89</v>
      </c>
      <c r="D961" s="37" t="s">
        <v>19</v>
      </c>
      <c r="E961" s="34">
        <v>153.69999999999999</v>
      </c>
      <c r="F961" s="39">
        <f t="shared" si="90"/>
        <v>-270648.78999999998</v>
      </c>
      <c r="G961" s="39">
        <f t="shared" si="82"/>
        <v>-270648.78999999998</v>
      </c>
      <c r="H961" s="26">
        <f t="shared" si="83"/>
        <v>0</v>
      </c>
    </row>
    <row r="962" spans="1:8" ht="26.4" x14ac:dyDescent="0.25">
      <c r="A962" s="59">
        <v>11.3</v>
      </c>
      <c r="B962" s="41" t="s">
        <v>317</v>
      </c>
      <c r="C962" s="115">
        <v>-29.45</v>
      </c>
      <c r="D962" s="37" t="s">
        <v>19</v>
      </c>
      <c r="E962" s="34">
        <v>87.13</v>
      </c>
      <c r="F962" s="39">
        <f t="shared" si="90"/>
        <v>-2565.98</v>
      </c>
      <c r="G962" s="39">
        <f t="shared" si="82"/>
        <v>-2565.98</v>
      </c>
      <c r="H962" s="26">
        <f t="shared" si="83"/>
        <v>0</v>
      </c>
    </row>
    <row r="963" spans="1:8" x14ac:dyDescent="0.25">
      <c r="A963" s="59">
        <v>11.4</v>
      </c>
      <c r="B963" s="41" t="s">
        <v>177</v>
      </c>
      <c r="C963" s="115">
        <v>-2702.38</v>
      </c>
      <c r="D963" s="37" t="s">
        <v>19</v>
      </c>
      <c r="E963" s="34">
        <v>87.13</v>
      </c>
      <c r="F963" s="39">
        <f t="shared" si="90"/>
        <v>-235458.37</v>
      </c>
      <c r="G963" s="39">
        <f t="shared" si="82"/>
        <v>-235458.37</v>
      </c>
      <c r="H963" s="26">
        <f t="shared" si="83"/>
        <v>0</v>
      </c>
    </row>
    <row r="964" spans="1:8" x14ac:dyDescent="0.25">
      <c r="A964" s="59">
        <v>11.5</v>
      </c>
      <c r="B964" s="41" t="s">
        <v>178</v>
      </c>
      <c r="C964" s="115">
        <v>-14430.92</v>
      </c>
      <c r="D964" s="37" t="s">
        <v>19</v>
      </c>
      <c r="E964" s="34">
        <v>58.35</v>
      </c>
      <c r="F964" s="39">
        <f t="shared" si="90"/>
        <v>-842044.18</v>
      </c>
      <c r="G964" s="39">
        <f t="shared" si="82"/>
        <v>-842044.18</v>
      </c>
      <c r="H964" s="26">
        <f t="shared" si="83"/>
        <v>0</v>
      </c>
    </row>
    <row r="965" spans="1:8" x14ac:dyDescent="0.25">
      <c r="A965" s="59">
        <v>11.6</v>
      </c>
      <c r="B965" s="41" t="s">
        <v>179</v>
      </c>
      <c r="C965" s="115">
        <v>-13328.56</v>
      </c>
      <c r="D965" s="37" t="s">
        <v>19</v>
      </c>
      <c r="E965" s="34">
        <v>133.29</v>
      </c>
      <c r="F965" s="39">
        <f t="shared" si="90"/>
        <v>-1776563.76</v>
      </c>
      <c r="G965" s="39">
        <f t="shared" si="82"/>
        <v>-1776563.76</v>
      </c>
      <c r="H965" s="26">
        <f t="shared" si="83"/>
        <v>0</v>
      </c>
    </row>
    <row r="966" spans="1:8" x14ac:dyDescent="0.25">
      <c r="A966" s="59"/>
      <c r="B966" s="41"/>
      <c r="C966" s="36"/>
      <c r="D966" s="37"/>
      <c r="E966" s="34"/>
      <c r="F966" s="38"/>
      <c r="G966" s="39">
        <f t="shared" si="82"/>
        <v>0</v>
      </c>
      <c r="H966" s="26">
        <f t="shared" si="83"/>
        <v>0</v>
      </c>
    </row>
    <row r="967" spans="1:8" ht="12" customHeight="1" x14ac:dyDescent="0.25">
      <c r="A967" s="35">
        <v>14</v>
      </c>
      <c r="B967" s="30" t="s">
        <v>183</v>
      </c>
      <c r="C967" s="36"/>
      <c r="D967" s="37"/>
      <c r="E967" s="34"/>
      <c r="F967" s="38"/>
      <c r="G967" s="39">
        <f t="shared" si="82"/>
        <v>0</v>
      </c>
      <c r="H967" s="26">
        <f t="shared" si="83"/>
        <v>0</v>
      </c>
    </row>
    <row r="968" spans="1:8" x14ac:dyDescent="0.25">
      <c r="A968" s="59">
        <v>14.5</v>
      </c>
      <c r="B968" s="60" t="s">
        <v>188</v>
      </c>
      <c r="C968" s="115">
        <v>-440</v>
      </c>
      <c r="D968" s="37" t="s">
        <v>42</v>
      </c>
      <c r="E968" s="34">
        <v>3461.98</v>
      </c>
      <c r="F968" s="39">
        <f t="shared" ref="F968:F970" si="91">ROUND(C968*E968,2)</f>
        <v>-1523271.2</v>
      </c>
      <c r="G968" s="39">
        <f t="shared" si="82"/>
        <v>-1523271.2</v>
      </c>
      <c r="H968" s="26">
        <f t="shared" si="83"/>
        <v>0</v>
      </c>
    </row>
    <row r="969" spans="1:8" x14ac:dyDescent="0.25">
      <c r="A969" s="59">
        <v>14.6</v>
      </c>
      <c r="B969" s="60" t="s">
        <v>189</v>
      </c>
      <c r="C969" s="115">
        <v>-57</v>
      </c>
      <c r="D969" s="37" t="s">
        <v>42</v>
      </c>
      <c r="E969" s="34">
        <v>13258.02</v>
      </c>
      <c r="F969" s="39">
        <f t="shared" si="91"/>
        <v>-755707.14</v>
      </c>
      <c r="G969" s="39">
        <f t="shared" si="82"/>
        <v>-755707.14</v>
      </c>
      <c r="H969" s="26">
        <f t="shared" si="83"/>
        <v>0</v>
      </c>
    </row>
    <row r="970" spans="1:8" x14ac:dyDescent="0.25">
      <c r="A970" s="59">
        <v>14.7</v>
      </c>
      <c r="B970" s="60" t="s">
        <v>190</v>
      </c>
      <c r="C970" s="115">
        <v>-111</v>
      </c>
      <c r="D970" s="37" t="s">
        <v>42</v>
      </c>
      <c r="E970" s="34">
        <v>14436.22</v>
      </c>
      <c r="F970" s="39">
        <f t="shared" si="91"/>
        <v>-1602420.42</v>
      </c>
      <c r="G970" s="39">
        <f t="shared" si="82"/>
        <v>-1602420.42</v>
      </c>
    </row>
    <row r="971" spans="1:8" x14ac:dyDescent="0.25">
      <c r="A971" s="40"/>
      <c r="B971" s="60"/>
      <c r="C971" s="46"/>
      <c r="D971" s="37"/>
      <c r="E971" s="34"/>
      <c r="F971" s="38"/>
      <c r="G971" s="39">
        <f t="shared" si="82"/>
        <v>0</v>
      </c>
      <c r="H971" s="26">
        <f t="shared" si="83"/>
        <v>0</v>
      </c>
    </row>
    <row r="972" spans="1:8" ht="26.4" x14ac:dyDescent="0.25">
      <c r="A972" s="29" t="s">
        <v>321</v>
      </c>
      <c r="B972" s="30" t="s">
        <v>322</v>
      </c>
      <c r="C972" s="30"/>
      <c r="D972" s="30"/>
      <c r="E972" s="34"/>
      <c r="F972" s="30"/>
      <c r="G972" s="39">
        <f t="shared" si="82"/>
        <v>0</v>
      </c>
      <c r="H972" s="26">
        <f t="shared" si="83"/>
        <v>0</v>
      </c>
    </row>
    <row r="973" spans="1:8" x14ac:dyDescent="0.25">
      <c r="A973" s="40"/>
      <c r="B973" s="60"/>
      <c r="C973" s="46"/>
      <c r="D973" s="37"/>
      <c r="E973" s="34"/>
      <c r="F973" s="38"/>
      <c r="G973" s="39">
        <f t="shared" si="82"/>
        <v>0</v>
      </c>
      <c r="H973" s="26">
        <f t="shared" si="83"/>
        <v>0</v>
      </c>
    </row>
    <row r="974" spans="1:8" ht="26.4" x14ac:dyDescent="0.25">
      <c r="A974" s="35">
        <v>9</v>
      </c>
      <c r="B974" s="30" t="s">
        <v>343</v>
      </c>
      <c r="C974" s="36"/>
      <c r="D974" s="37"/>
      <c r="E974" s="34"/>
      <c r="F974" s="38"/>
      <c r="G974" s="39">
        <f t="shared" si="82"/>
        <v>0</v>
      </c>
      <c r="H974" s="26">
        <f t="shared" si="83"/>
        <v>0</v>
      </c>
    </row>
    <row r="975" spans="1:8" x14ac:dyDescent="0.25">
      <c r="A975" s="59">
        <v>9.4</v>
      </c>
      <c r="B975" s="41" t="s">
        <v>165</v>
      </c>
      <c r="C975" s="115">
        <v>-450</v>
      </c>
      <c r="D975" s="37" t="s">
        <v>42</v>
      </c>
      <c r="E975" s="34">
        <v>109.56</v>
      </c>
      <c r="F975" s="39">
        <f t="shared" ref="F975" si="92">ROUND(C975*E975,2)</f>
        <v>-49302</v>
      </c>
      <c r="G975" s="39">
        <f t="shared" si="82"/>
        <v>-49302</v>
      </c>
      <c r="H975" s="26">
        <f t="shared" si="83"/>
        <v>0</v>
      </c>
    </row>
    <row r="976" spans="1:8" x14ac:dyDescent="0.25">
      <c r="A976" s="40"/>
      <c r="B976" s="41"/>
      <c r="C976" s="46"/>
      <c r="D976" s="37"/>
      <c r="E976" s="34"/>
      <c r="F976" s="38"/>
      <c r="G976" s="39">
        <f t="shared" ref="G976:G1039" si="93">ROUND(C976*E976,2)</f>
        <v>0</v>
      </c>
      <c r="H976" s="26">
        <f t="shared" si="83"/>
        <v>0</v>
      </c>
    </row>
    <row r="977" spans="1:8" x14ac:dyDescent="0.25">
      <c r="A977" s="35">
        <v>10</v>
      </c>
      <c r="B977" s="30" t="s">
        <v>175</v>
      </c>
      <c r="C977" s="36"/>
      <c r="D977" s="37"/>
      <c r="E977" s="34"/>
      <c r="F977" s="38"/>
      <c r="G977" s="39">
        <f t="shared" si="93"/>
        <v>0</v>
      </c>
      <c r="H977" s="26">
        <f t="shared" ref="H977:H1040" si="94">G977-F977</f>
        <v>0</v>
      </c>
    </row>
    <row r="978" spans="1:8" x14ac:dyDescent="0.25">
      <c r="A978" s="59">
        <v>10.1</v>
      </c>
      <c r="B978" s="41" t="s">
        <v>344</v>
      </c>
      <c r="C978" s="115">
        <v>-1286.5899999999999</v>
      </c>
      <c r="D978" s="37" t="s">
        <v>19</v>
      </c>
      <c r="E978" s="34">
        <v>153.69999999999999</v>
      </c>
      <c r="F978" s="39">
        <f>ROUND(C978*E978,2)</f>
        <v>-197748.88</v>
      </c>
      <c r="G978" s="39">
        <f t="shared" si="93"/>
        <v>-197748.88</v>
      </c>
      <c r="H978" s="26">
        <f t="shared" si="94"/>
        <v>0</v>
      </c>
    </row>
    <row r="979" spans="1:8" x14ac:dyDescent="0.25">
      <c r="A979" s="59">
        <v>10.199999999999999</v>
      </c>
      <c r="B979" s="41" t="s">
        <v>177</v>
      </c>
      <c r="C979" s="115">
        <v>-548.37</v>
      </c>
      <c r="D979" s="37" t="s">
        <v>19</v>
      </c>
      <c r="E979" s="34">
        <v>87.13</v>
      </c>
      <c r="F979" s="39">
        <f>ROUND(C979*E979,2)</f>
        <v>-47779.48</v>
      </c>
      <c r="G979" s="39">
        <f t="shared" si="93"/>
        <v>-47779.48</v>
      </c>
      <c r="H979" s="26">
        <f t="shared" si="94"/>
        <v>0</v>
      </c>
    </row>
    <row r="980" spans="1:8" x14ac:dyDescent="0.25">
      <c r="A980" s="59">
        <v>10.3</v>
      </c>
      <c r="B980" s="41" t="s">
        <v>178</v>
      </c>
      <c r="C980" s="115">
        <v>-992.2</v>
      </c>
      <c r="D980" s="37" t="s">
        <v>19</v>
      </c>
      <c r="E980" s="34">
        <v>58.35</v>
      </c>
      <c r="F980" s="39">
        <f>ROUND(C980*E980,2)</f>
        <v>-57894.87</v>
      </c>
      <c r="G980" s="39">
        <f t="shared" si="93"/>
        <v>-57894.87</v>
      </c>
      <c r="H980" s="26">
        <f t="shared" si="94"/>
        <v>0</v>
      </c>
    </row>
    <row r="981" spans="1:8" x14ac:dyDescent="0.25">
      <c r="A981" s="59">
        <v>10.4</v>
      </c>
      <c r="B981" s="41" t="s">
        <v>179</v>
      </c>
      <c r="C981" s="115">
        <v>-121</v>
      </c>
      <c r="D981" s="37" t="s">
        <v>19</v>
      </c>
      <c r="E981" s="34">
        <v>44.43</v>
      </c>
      <c r="F981" s="39">
        <f>ROUND(C981*E981,2)</f>
        <v>-5376.03</v>
      </c>
      <c r="G981" s="39">
        <f t="shared" si="93"/>
        <v>-5376.03</v>
      </c>
      <c r="H981" s="26">
        <f t="shared" si="94"/>
        <v>0</v>
      </c>
    </row>
    <row r="982" spans="1:8" x14ac:dyDescent="0.25">
      <c r="A982" s="52"/>
      <c r="B982" s="53"/>
      <c r="C982" s="117"/>
      <c r="D982" s="55"/>
      <c r="E982" s="56"/>
      <c r="F982" s="57"/>
      <c r="G982" s="39">
        <f t="shared" si="93"/>
        <v>0</v>
      </c>
      <c r="H982" s="26">
        <f t="shared" si="94"/>
        <v>0</v>
      </c>
    </row>
    <row r="983" spans="1:8" x14ac:dyDescent="0.25">
      <c r="A983" s="35">
        <v>13</v>
      </c>
      <c r="B983" s="30" t="s">
        <v>183</v>
      </c>
      <c r="C983" s="36"/>
      <c r="D983" s="37"/>
      <c r="E983" s="34"/>
      <c r="F983" s="38"/>
      <c r="G983" s="39">
        <f t="shared" si="93"/>
        <v>0</v>
      </c>
      <c r="H983" s="26">
        <f t="shared" si="94"/>
        <v>0</v>
      </c>
    </row>
    <row r="984" spans="1:8" x14ac:dyDescent="0.25">
      <c r="A984" s="59">
        <v>13.1</v>
      </c>
      <c r="B984" s="41" t="s">
        <v>188</v>
      </c>
      <c r="C984" s="115">
        <v>-220</v>
      </c>
      <c r="D984" s="37" t="s">
        <v>42</v>
      </c>
      <c r="E984" s="34">
        <v>3461.98</v>
      </c>
      <c r="F984" s="39">
        <f>ROUND(C984*E984,2)</f>
        <v>-761635.6</v>
      </c>
      <c r="G984" s="39">
        <f t="shared" si="93"/>
        <v>-761635.6</v>
      </c>
      <c r="H984" s="26">
        <f t="shared" si="94"/>
        <v>0</v>
      </c>
    </row>
    <row r="985" spans="1:8" x14ac:dyDescent="0.25">
      <c r="A985" s="59">
        <f>+A984+0.1</f>
        <v>13.2</v>
      </c>
      <c r="B985" s="41" t="s">
        <v>189</v>
      </c>
      <c r="C985" s="115">
        <v>-27</v>
      </c>
      <c r="D985" s="37" t="s">
        <v>42</v>
      </c>
      <c r="E985" s="34">
        <v>13258.02</v>
      </c>
      <c r="F985" s="39">
        <f>ROUND(C985*E985,2)</f>
        <v>-357966.54</v>
      </c>
      <c r="G985" s="39">
        <f t="shared" si="93"/>
        <v>-357966.54</v>
      </c>
      <c r="H985" s="26">
        <f t="shared" si="94"/>
        <v>0</v>
      </c>
    </row>
    <row r="986" spans="1:8" x14ac:dyDescent="0.25">
      <c r="A986" s="59">
        <f>+A985+0.1</f>
        <v>13.299999999999999</v>
      </c>
      <c r="B986" s="41" t="s">
        <v>190</v>
      </c>
      <c r="C986" s="115">
        <v>-55</v>
      </c>
      <c r="D986" s="37" t="s">
        <v>42</v>
      </c>
      <c r="E986" s="34">
        <v>14436.22</v>
      </c>
      <c r="F986" s="39">
        <f>ROUND(C986*E986,2)</f>
        <v>-793992.1</v>
      </c>
      <c r="G986" s="39">
        <f t="shared" si="93"/>
        <v>-793992.1</v>
      </c>
      <c r="H986" s="26">
        <f t="shared" si="94"/>
        <v>0</v>
      </c>
    </row>
    <row r="987" spans="1:8" x14ac:dyDescent="0.25">
      <c r="A987" s="40"/>
      <c r="B987" s="60"/>
      <c r="C987" s="46"/>
      <c r="D987" s="37"/>
      <c r="E987" s="34"/>
      <c r="F987" s="38"/>
      <c r="G987" s="39">
        <f t="shared" si="93"/>
        <v>0</v>
      </c>
      <c r="H987" s="26">
        <f t="shared" si="94"/>
        <v>0</v>
      </c>
    </row>
    <row r="988" spans="1:8" ht="26.4" x14ac:dyDescent="0.25">
      <c r="A988" s="29" t="s">
        <v>346</v>
      </c>
      <c r="B988" s="30" t="s">
        <v>347</v>
      </c>
      <c r="C988" s="30"/>
      <c r="D988" s="30"/>
      <c r="E988" s="34"/>
      <c r="F988" s="100"/>
      <c r="G988" s="39">
        <f t="shared" si="93"/>
        <v>0</v>
      </c>
      <c r="H988" s="26">
        <f t="shared" si="94"/>
        <v>0</v>
      </c>
    </row>
    <row r="989" spans="1:8" x14ac:dyDescent="0.25">
      <c r="A989" s="40"/>
      <c r="B989" s="101"/>
      <c r="C989" s="46"/>
      <c r="D989" s="37"/>
      <c r="E989" s="34"/>
      <c r="F989" s="38"/>
      <c r="G989" s="39">
        <f t="shared" si="93"/>
        <v>0</v>
      </c>
      <c r="H989" s="26">
        <f t="shared" si="94"/>
        <v>0</v>
      </c>
    </row>
    <row r="990" spans="1:8" x14ac:dyDescent="0.25">
      <c r="A990" s="35">
        <v>1</v>
      </c>
      <c r="B990" s="30" t="s">
        <v>348</v>
      </c>
      <c r="C990" s="36"/>
      <c r="D990" s="37"/>
      <c r="E990" s="34"/>
      <c r="F990" s="38"/>
      <c r="G990" s="39">
        <f t="shared" si="93"/>
        <v>0</v>
      </c>
      <c r="H990" s="26">
        <f t="shared" si="94"/>
        <v>0</v>
      </c>
    </row>
    <row r="991" spans="1:8" x14ac:dyDescent="0.25">
      <c r="A991" s="43">
        <v>1.1000000000000001</v>
      </c>
      <c r="B991" s="30" t="s">
        <v>349</v>
      </c>
      <c r="C991" s="36"/>
      <c r="D991" s="37"/>
      <c r="E991" s="34"/>
      <c r="F991" s="38"/>
      <c r="G991" s="39">
        <f t="shared" si="93"/>
        <v>0</v>
      </c>
      <c r="H991" s="26">
        <f t="shared" si="94"/>
        <v>0</v>
      </c>
    </row>
    <row r="992" spans="1:8" x14ac:dyDescent="0.25">
      <c r="A992" s="40" t="s">
        <v>350</v>
      </c>
      <c r="B992" s="101" t="s">
        <v>351</v>
      </c>
      <c r="C992" s="115">
        <v>-397.38</v>
      </c>
      <c r="D992" s="37" t="s">
        <v>28</v>
      </c>
      <c r="E992" s="34">
        <v>119.33</v>
      </c>
      <c r="F992" s="39">
        <f>ROUND(C992*E992,2)</f>
        <v>-47419.360000000001</v>
      </c>
      <c r="G992" s="39">
        <f t="shared" si="93"/>
        <v>-47419.360000000001</v>
      </c>
      <c r="H992" s="26">
        <f t="shared" si="94"/>
        <v>0</v>
      </c>
    </row>
    <row r="993" spans="1:8" x14ac:dyDescent="0.25">
      <c r="A993" s="40"/>
      <c r="B993" s="101"/>
      <c r="C993" s="115"/>
      <c r="D993" s="37"/>
      <c r="E993" s="34"/>
      <c r="F993" s="39"/>
      <c r="G993" s="39">
        <f t="shared" si="93"/>
        <v>0</v>
      </c>
      <c r="H993" s="26">
        <f t="shared" si="94"/>
        <v>0</v>
      </c>
    </row>
    <row r="994" spans="1:8" x14ac:dyDescent="0.25">
      <c r="A994" s="43">
        <v>1.2</v>
      </c>
      <c r="B994" s="30" t="s">
        <v>352</v>
      </c>
      <c r="C994" s="36"/>
      <c r="D994" s="37"/>
      <c r="E994" s="34"/>
      <c r="F994" s="38"/>
      <c r="G994" s="39">
        <f t="shared" si="93"/>
        <v>0</v>
      </c>
      <c r="H994" s="26">
        <f t="shared" si="94"/>
        <v>0</v>
      </c>
    </row>
    <row r="995" spans="1:8" ht="14.25" customHeight="1" x14ac:dyDescent="0.25">
      <c r="A995" s="40" t="s">
        <v>353</v>
      </c>
      <c r="B995" s="41" t="s">
        <v>354</v>
      </c>
      <c r="C995" s="115">
        <v>-397.38</v>
      </c>
      <c r="D995" s="37" t="s">
        <v>28</v>
      </c>
      <c r="E995" s="34">
        <v>76.86</v>
      </c>
      <c r="F995" s="39">
        <f>ROUND(C995*E995,2)</f>
        <v>-30542.63</v>
      </c>
      <c r="G995" s="39">
        <f t="shared" si="93"/>
        <v>-30542.63</v>
      </c>
      <c r="H995" s="26">
        <f t="shared" si="94"/>
        <v>0</v>
      </c>
    </row>
    <row r="996" spans="1:8" x14ac:dyDescent="0.25">
      <c r="A996" s="40"/>
      <c r="B996" s="101"/>
      <c r="C996" s="46"/>
      <c r="D996" s="37"/>
      <c r="E996" s="34"/>
      <c r="F996" s="38"/>
      <c r="G996" s="39">
        <f t="shared" si="93"/>
        <v>0</v>
      </c>
      <c r="H996" s="26">
        <f t="shared" si="94"/>
        <v>0</v>
      </c>
    </row>
    <row r="997" spans="1:8" x14ac:dyDescent="0.25">
      <c r="A997" s="43">
        <v>1.3</v>
      </c>
      <c r="B997" s="30" t="s">
        <v>355</v>
      </c>
      <c r="C997" s="36"/>
      <c r="D997" s="37"/>
      <c r="E997" s="34"/>
      <c r="F997" s="38"/>
      <c r="G997" s="39">
        <f t="shared" si="93"/>
        <v>0</v>
      </c>
      <c r="H997" s="26">
        <f t="shared" si="94"/>
        <v>0</v>
      </c>
    </row>
    <row r="998" spans="1:8" ht="52.8" x14ac:dyDescent="0.25">
      <c r="A998" s="40" t="s">
        <v>356</v>
      </c>
      <c r="B998" s="60" t="s">
        <v>357</v>
      </c>
      <c r="C998" s="115">
        <v>-20</v>
      </c>
      <c r="D998" s="37" t="s">
        <v>42</v>
      </c>
      <c r="E998" s="34">
        <v>48613.16</v>
      </c>
      <c r="F998" s="39">
        <f t="shared" ref="F998:F1006" si="95">ROUND(C998*E998,2)</f>
        <v>-972263.2</v>
      </c>
      <c r="G998" s="39">
        <f t="shared" si="93"/>
        <v>-972263.2</v>
      </c>
      <c r="H998" s="26">
        <f t="shared" si="94"/>
        <v>0</v>
      </c>
    </row>
    <row r="999" spans="1:8" x14ac:dyDescent="0.25">
      <c r="A999" s="40" t="s">
        <v>358</v>
      </c>
      <c r="B999" s="101" t="s">
        <v>359</v>
      </c>
      <c r="C999" s="115">
        <v>-6556</v>
      </c>
      <c r="D999" s="37" t="s">
        <v>360</v>
      </c>
      <c r="E999" s="34">
        <v>37.659999999999997</v>
      </c>
      <c r="F999" s="39">
        <f t="shared" si="95"/>
        <v>-246898.96</v>
      </c>
      <c r="G999" s="39">
        <f t="shared" si="93"/>
        <v>-246898.96</v>
      </c>
      <c r="H999" s="26">
        <f t="shared" si="94"/>
        <v>0</v>
      </c>
    </row>
    <row r="1000" spans="1:8" x14ac:dyDescent="0.25">
      <c r="A1000" s="40" t="s">
        <v>361</v>
      </c>
      <c r="B1000" s="101" t="s">
        <v>362</v>
      </c>
      <c r="C1000" s="115">
        <v>-7</v>
      </c>
      <c r="D1000" s="37" t="s">
        <v>42</v>
      </c>
      <c r="E1000" s="34">
        <v>4029.73</v>
      </c>
      <c r="F1000" s="39">
        <f t="shared" si="95"/>
        <v>-28208.11</v>
      </c>
      <c r="G1000" s="39">
        <f t="shared" si="93"/>
        <v>-28208.11</v>
      </c>
      <c r="H1000" s="26">
        <f t="shared" si="94"/>
        <v>0</v>
      </c>
    </row>
    <row r="1001" spans="1:8" x14ac:dyDescent="0.25">
      <c r="A1001" s="40" t="s">
        <v>363</v>
      </c>
      <c r="B1001" s="101" t="s">
        <v>364</v>
      </c>
      <c r="C1001" s="115">
        <v>-11</v>
      </c>
      <c r="D1001" s="37" t="s">
        <v>42</v>
      </c>
      <c r="E1001" s="34">
        <v>6882.02</v>
      </c>
      <c r="F1001" s="39">
        <f t="shared" si="95"/>
        <v>-75702.22</v>
      </c>
      <c r="G1001" s="39">
        <f t="shared" si="93"/>
        <v>-75702.22</v>
      </c>
      <c r="H1001" s="26">
        <f t="shared" si="94"/>
        <v>0</v>
      </c>
    </row>
    <row r="1002" spans="1:8" x14ac:dyDescent="0.25">
      <c r="A1002" s="51" t="s">
        <v>365</v>
      </c>
      <c r="B1002" s="101" t="s">
        <v>366</v>
      </c>
      <c r="C1002" s="115">
        <v>-1</v>
      </c>
      <c r="D1002" s="37" t="s">
        <v>42</v>
      </c>
      <c r="E1002" s="34">
        <v>3915.63</v>
      </c>
      <c r="F1002" s="39">
        <f t="shared" si="95"/>
        <v>-3915.63</v>
      </c>
      <c r="G1002" s="39">
        <f t="shared" si="93"/>
        <v>-3915.63</v>
      </c>
      <c r="H1002" s="26">
        <f t="shared" si="94"/>
        <v>0</v>
      </c>
    </row>
    <row r="1003" spans="1:8" x14ac:dyDescent="0.25">
      <c r="A1003" s="40" t="s">
        <v>367</v>
      </c>
      <c r="B1003" s="101" t="s">
        <v>368</v>
      </c>
      <c r="C1003" s="115">
        <v>-1</v>
      </c>
      <c r="D1003" s="37" t="s">
        <v>42</v>
      </c>
      <c r="E1003" s="34">
        <v>71364.600000000006</v>
      </c>
      <c r="F1003" s="39">
        <f t="shared" si="95"/>
        <v>-71364.600000000006</v>
      </c>
      <c r="G1003" s="39">
        <f t="shared" si="93"/>
        <v>-71364.600000000006</v>
      </c>
      <c r="H1003" s="26">
        <f t="shared" si="94"/>
        <v>0</v>
      </c>
    </row>
    <row r="1004" spans="1:8" x14ac:dyDescent="0.25">
      <c r="A1004" s="40" t="s">
        <v>369</v>
      </c>
      <c r="B1004" s="41" t="s">
        <v>370</v>
      </c>
      <c r="C1004" s="115">
        <v>-1</v>
      </c>
      <c r="D1004" s="37" t="s">
        <v>42</v>
      </c>
      <c r="E1004" s="34">
        <v>11258.61</v>
      </c>
      <c r="F1004" s="39">
        <f t="shared" si="95"/>
        <v>-11258.61</v>
      </c>
      <c r="G1004" s="39">
        <f t="shared" si="93"/>
        <v>-11258.61</v>
      </c>
      <c r="H1004" s="26">
        <f t="shared" si="94"/>
        <v>0</v>
      </c>
    </row>
    <row r="1005" spans="1:8" x14ac:dyDescent="0.25">
      <c r="A1005" s="40" t="s">
        <v>371</v>
      </c>
      <c r="B1005" s="41" t="s">
        <v>372</v>
      </c>
      <c r="C1005" s="115">
        <v>-15</v>
      </c>
      <c r="D1005" s="37" t="s">
        <v>42</v>
      </c>
      <c r="E1005" s="34">
        <v>5670.37</v>
      </c>
      <c r="F1005" s="39">
        <f t="shared" si="95"/>
        <v>-85055.55</v>
      </c>
      <c r="G1005" s="39">
        <f t="shared" si="93"/>
        <v>-85055.55</v>
      </c>
      <c r="H1005" s="26">
        <f t="shared" si="94"/>
        <v>0</v>
      </c>
    </row>
    <row r="1006" spans="1:8" x14ac:dyDescent="0.25">
      <c r="A1006" s="40" t="s">
        <v>373</v>
      </c>
      <c r="B1006" s="101" t="s">
        <v>374</v>
      </c>
      <c r="C1006" s="115">
        <v>-10</v>
      </c>
      <c r="D1006" s="37" t="s">
        <v>42</v>
      </c>
      <c r="E1006" s="34">
        <v>5617.89</v>
      </c>
      <c r="F1006" s="39">
        <f t="shared" si="95"/>
        <v>-56178.9</v>
      </c>
      <c r="G1006" s="39">
        <f t="shared" si="93"/>
        <v>-56178.9</v>
      </c>
      <c r="H1006" s="26">
        <f t="shared" si="94"/>
        <v>0</v>
      </c>
    </row>
    <row r="1007" spans="1:8" x14ac:dyDescent="0.25">
      <c r="A1007" s="40"/>
      <c r="B1007" s="60"/>
      <c r="C1007" s="46"/>
      <c r="D1007" s="37"/>
      <c r="E1007" s="34"/>
      <c r="F1007" s="38"/>
      <c r="G1007" s="39">
        <f t="shared" si="93"/>
        <v>0</v>
      </c>
      <c r="H1007" s="26">
        <f t="shared" si="94"/>
        <v>0</v>
      </c>
    </row>
    <row r="1008" spans="1:8" x14ac:dyDescent="0.25">
      <c r="A1008" s="43">
        <v>1.4</v>
      </c>
      <c r="B1008" s="30" t="s">
        <v>375</v>
      </c>
      <c r="C1008" s="36"/>
      <c r="D1008" s="37"/>
      <c r="E1008" s="34"/>
      <c r="F1008" s="38"/>
      <c r="G1008" s="39">
        <f t="shared" si="93"/>
        <v>0</v>
      </c>
      <c r="H1008" s="26">
        <f t="shared" si="94"/>
        <v>0</v>
      </c>
    </row>
    <row r="1009" spans="1:8" ht="66" x14ac:dyDescent="0.25">
      <c r="A1009" s="40" t="s">
        <v>376</v>
      </c>
      <c r="B1009" s="60" t="s">
        <v>377</v>
      </c>
      <c r="C1009" s="115">
        <v>-49.5</v>
      </c>
      <c r="D1009" s="37" t="s">
        <v>360</v>
      </c>
      <c r="E1009" s="34">
        <v>639.86</v>
      </c>
      <c r="F1009" s="39">
        <f>ROUND(C1009*E1009,2)</f>
        <v>-31673.07</v>
      </c>
      <c r="G1009" s="39">
        <f t="shared" si="93"/>
        <v>-31673.07</v>
      </c>
      <c r="H1009" s="26">
        <f t="shared" si="94"/>
        <v>0</v>
      </c>
    </row>
    <row r="1010" spans="1:8" ht="52.8" x14ac:dyDescent="0.25">
      <c r="A1010" s="40" t="s">
        <v>378</v>
      </c>
      <c r="B1010" s="60" t="s">
        <v>379</v>
      </c>
      <c r="C1010" s="115">
        <v>-132</v>
      </c>
      <c r="D1010" s="37" t="s">
        <v>360</v>
      </c>
      <c r="E1010" s="34">
        <v>90.75</v>
      </c>
      <c r="F1010" s="39">
        <f>ROUND(C1010*E1010,2)</f>
        <v>-11979</v>
      </c>
      <c r="G1010" s="39">
        <f t="shared" si="93"/>
        <v>-11979</v>
      </c>
      <c r="H1010" s="26">
        <f t="shared" si="94"/>
        <v>0</v>
      </c>
    </row>
    <row r="1011" spans="1:8" ht="26.4" x14ac:dyDescent="0.25">
      <c r="A1011" s="40" t="s">
        <v>380</v>
      </c>
      <c r="B1011" s="60" t="s">
        <v>381</v>
      </c>
      <c r="C1011" s="115">
        <v>-31.68</v>
      </c>
      <c r="D1011" s="37" t="s">
        <v>24</v>
      </c>
      <c r="E1011" s="34">
        <v>581.87</v>
      </c>
      <c r="F1011" s="39">
        <f>ROUND(C1011*E1011,2)</f>
        <v>-18433.64</v>
      </c>
      <c r="G1011" s="39">
        <f t="shared" si="93"/>
        <v>-18433.64</v>
      </c>
      <c r="H1011" s="26">
        <f t="shared" si="94"/>
        <v>0</v>
      </c>
    </row>
    <row r="1012" spans="1:8" x14ac:dyDescent="0.25">
      <c r="A1012" s="51" t="s">
        <v>382</v>
      </c>
      <c r="B1012" s="101" t="s">
        <v>383</v>
      </c>
      <c r="C1012" s="115">
        <v>-4</v>
      </c>
      <c r="D1012" s="37" t="s">
        <v>42</v>
      </c>
      <c r="E1012" s="34">
        <v>13928.37</v>
      </c>
      <c r="F1012" s="39">
        <f>ROUND(C1012*E1012,2)</f>
        <v>-55713.48</v>
      </c>
      <c r="G1012" s="39">
        <f t="shared" si="93"/>
        <v>-55713.48</v>
      </c>
      <c r="H1012" s="26">
        <f t="shared" si="94"/>
        <v>0</v>
      </c>
    </row>
    <row r="1013" spans="1:8" ht="26.4" x14ac:dyDescent="0.25">
      <c r="A1013" s="40" t="s">
        <v>384</v>
      </c>
      <c r="B1013" s="60" t="s">
        <v>385</v>
      </c>
      <c r="C1013" s="115">
        <v>-3</v>
      </c>
      <c r="D1013" s="37" t="s">
        <v>42</v>
      </c>
      <c r="E1013" s="34">
        <v>41767.629999999997</v>
      </c>
      <c r="F1013" s="39">
        <f>ROUND(C1013*E1013,2)</f>
        <v>-125302.89</v>
      </c>
      <c r="G1013" s="39">
        <f t="shared" si="93"/>
        <v>-125302.89</v>
      </c>
      <c r="H1013" s="26">
        <f t="shared" si="94"/>
        <v>0</v>
      </c>
    </row>
    <row r="1014" spans="1:8" ht="6" customHeight="1" x14ac:dyDescent="0.25">
      <c r="A1014" s="40"/>
      <c r="B1014" s="41"/>
      <c r="C1014" s="46"/>
      <c r="D1014" s="37"/>
      <c r="E1014" s="34"/>
      <c r="F1014" s="38"/>
      <c r="G1014" s="39">
        <f t="shared" si="93"/>
        <v>0</v>
      </c>
      <c r="H1014" s="26">
        <f t="shared" si="94"/>
        <v>0</v>
      </c>
    </row>
    <row r="1015" spans="1:8" x14ac:dyDescent="0.25">
      <c r="A1015" s="35">
        <v>2</v>
      </c>
      <c r="B1015" s="30" t="s">
        <v>386</v>
      </c>
      <c r="C1015" s="36"/>
      <c r="D1015" s="37"/>
      <c r="E1015" s="34"/>
      <c r="F1015" s="38"/>
      <c r="G1015" s="39">
        <f t="shared" si="93"/>
        <v>0</v>
      </c>
      <c r="H1015" s="26">
        <f t="shared" si="94"/>
        <v>0</v>
      </c>
    </row>
    <row r="1016" spans="1:8" x14ac:dyDescent="0.25">
      <c r="A1016" s="43">
        <v>2.1</v>
      </c>
      <c r="B1016" s="30" t="s">
        <v>349</v>
      </c>
      <c r="C1016" s="36"/>
      <c r="D1016" s="37"/>
      <c r="E1016" s="34"/>
      <c r="F1016" s="38"/>
      <c r="G1016" s="39">
        <f t="shared" si="93"/>
        <v>0</v>
      </c>
      <c r="H1016" s="26">
        <f t="shared" si="94"/>
        <v>0</v>
      </c>
    </row>
    <row r="1017" spans="1:8" x14ac:dyDescent="0.25">
      <c r="A1017" s="40" t="s">
        <v>22</v>
      </c>
      <c r="B1017" s="60" t="s">
        <v>351</v>
      </c>
      <c r="C1017" s="115">
        <v>-317.60000000000002</v>
      </c>
      <c r="D1017" s="37" t="s">
        <v>28</v>
      </c>
      <c r="E1017" s="34">
        <v>119.33</v>
      </c>
      <c r="F1017" s="39">
        <f>ROUND(C1017*E1017,2)</f>
        <v>-37899.21</v>
      </c>
      <c r="G1017" s="39">
        <f t="shared" si="93"/>
        <v>-37899.21</v>
      </c>
      <c r="H1017" s="26">
        <f t="shared" si="94"/>
        <v>0</v>
      </c>
    </row>
    <row r="1018" spans="1:8" ht="6" customHeight="1" x14ac:dyDescent="0.25">
      <c r="A1018" s="40"/>
      <c r="B1018" s="101"/>
      <c r="C1018" s="46"/>
      <c r="D1018" s="37"/>
      <c r="E1018" s="34"/>
      <c r="F1018" s="38"/>
      <c r="G1018" s="39">
        <f t="shared" si="93"/>
        <v>0</v>
      </c>
      <c r="H1018" s="26">
        <f t="shared" si="94"/>
        <v>0</v>
      </c>
    </row>
    <row r="1019" spans="1:8" x14ac:dyDescent="0.25">
      <c r="A1019" s="43">
        <v>2.2000000000000002</v>
      </c>
      <c r="B1019" s="30" t="s">
        <v>352</v>
      </c>
      <c r="C1019" s="36"/>
      <c r="D1019" s="37"/>
      <c r="E1019" s="34"/>
      <c r="F1019" s="38"/>
      <c r="G1019" s="39">
        <f t="shared" si="93"/>
        <v>0</v>
      </c>
      <c r="H1019" s="26">
        <f t="shared" si="94"/>
        <v>0</v>
      </c>
    </row>
    <row r="1020" spans="1:8" ht="26.4" x14ac:dyDescent="0.25">
      <c r="A1020" s="40" t="s">
        <v>387</v>
      </c>
      <c r="B1020" s="60" t="s">
        <v>388</v>
      </c>
      <c r="C1020" s="115">
        <v>-3</v>
      </c>
      <c r="D1020" s="37" t="s">
        <v>42</v>
      </c>
      <c r="E1020" s="34">
        <v>12268.36</v>
      </c>
      <c r="F1020" s="39">
        <f>ROUND(C1020*E1020,2)</f>
        <v>-36805.08</v>
      </c>
      <c r="G1020" s="39">
        <f t="shared" si="93"/>
        <v>-36805.08</v>
      </c>
      <c r="H1020" s="26">
        <f t="shared" si="94"/>
        <v>0</v>
      </c>
    </row>
    <row r="1021" spans="1:8" x14ac:dyDescent="0.25">
      <c r="A1021" s="40" t="s">
        <v>389</v>
      </c>
      <c r="B1021" s="60" t="s">
        <v>354</v>
      </c>
      <c r="C1021" s="115">
        <v>-317.60000000000002</v>
      </c>
      <c r="D1021" s="37" t="s">
        <v>28</v>
      </c>
      <c r="E1021" s="34">
        <v>76.86</v>
      </c>
      <c r="F1021" s="39">
        <f>ROUND(C1021*E1021,2)</f>
        <v>-24410.74</v>
      </c>
      <c r="G1021" s="39">
        <f t="shared" si="93"/>
        <v>-24410.74</v>
      </c>
      <c r="H1021" s="26">
        <f t="shared" si="94"/>
        <v>0</v>
      </c>
    </row>
    <row r="1022" spans="1:8" ht="6" customHeight="1" x14ac:dyDescent="0.25">
      <c r="A1022" s="52"/>
      <c r="B1022" s="102"/>
      <c r="C1022" s="54"/>
      <c r="D1022" s="55"/>
      <c r="E1022" s="56"/>
      <c r="F1022" s="57"/>
      <c r="G1022" s="39">
        <f t="shared" si="93"/>
        <v>0</v>
      </c>
      <c r="H1022" s="26">
        <f t="shared" si="94"/>
        <v>0</v>
      </c>
    </row>
    <row r="1023" spans="1:8" x14ac:dyDescent="0.25">
      <c r="A1023" s="43">
        <v>2.2999999999999998</v>
      </c>
      <c r="B1023" s="30" t="s">
        <v>390</v>
      </c>
      <c r="C1023" s="36"/>
      <c r="D1023" s="37"/>
      <c r="E1023" s="34"/>
      <c r="F1023" s="38"/>
      <c r="G1023" s="39">
        <f t="shared" si="93"/>
        <v>0</v>
      </c>
      <c r="H1023" s="26">
        <f t="shared" si="94"/>
        <v>0</v>
      </c>
    </row>
    <row r="1024" spans="1:8" x14ac:dyDescent="0.25">
      <c r="A1024" s="40" t="s">
        <v>391</v>
      </c>
      <c r="B1024" s="101" t="s">
        <v>392</v>
      </c>
      <c r="C1024" s="115">
        <v>-81.62</v>
      </c>
      <c r="D1024" s="37" t="s">
        <v>19</v>
      </c>
      <c r="E1024" s="34">
        <v>383.2</v>
      </c>
      <c r="F1024" s="39">
        <f>ROUND(C1024*E1024,2)</f>
        <v>-31276.78</v>
      </c>
      <c r="G1024" s="39">
        <f t="shared" si="93"/>
        <v>-31276.78</v>
      </c>
      <c r="H1024" s="26">
        <f t="shared" si="94"/>
        <v>0</v>
      </c>
    </row>
    <row r="1025" spans="1:8" ht="26.4" x14ac:dyDescent="0.25">
      <c r="A1025" s="40" t="s">
        <v>393</v>
      </c>
      <c r="B1025" s="60" t="s">
        <v>394</v>
      </c>
      <c r="C1025" s="115">
        <v>-75.02</v>
      </c>
      <c r="D1025" s="37" t="s">
        <v>19</v>
      </c>
      <c r="E1025" s="34">
        <v>3679.33</v>
      </c>
      <c r="F1025" s="39">
        <f>ROUND(C1025*E1025,2)</f>
        <v>-276023.34000000003</v>
      </c>
      <c r="G1025" s="39">
        <f t="shared" si="93"/>
        <v>-276023.34000000003</v>
      </c>
      <c r="H1025" s="26">
        <f t="shared" si="94"/>
        <v>0</v>
      </c>
    </row>
    <row r="1026" spans="1:8" x14ac:dyDescent="0.25">
      <c r="A1026" s="40" t="s">
        <v>395</v>
      </c>
      <c r="B1026" s="101" t="s">
        <v>396</v>
      </c>
      <c r="C1026" s="115">
        <v>-1</v>
      </c>
      <c r="D1026" s="37" t="s">
        <v>42</v>
      </c>
      <c r="E1026" s="34">
        <v>31700.62</v>
      </c>
      <c r="F1026" s="39">
        <f>ROUND(C1026*E1026,2)</f>
        <v>-31700.62</v>
      </c>
      <c r="G1026" s="39">
        <f t="shared" si="93"/>
        <v>-31700.62</v>
      </c>
      <c r="H1026" s="26">
        <f t="shared" si="94"/>
        <v>0</v>
      </c>
    </row>
    <row r="1027" spans="1:8" x14ac:dyDescent="0.25">
      <c r="A1027" s="40"/>
      <c r="B1027" s="101"/>
      <c r="C1027" s="46"/>
      <c r="D1027" s="37"/>
      <c r="E1027" s="34"/>
      <c r="F1027" s="38"/>
      <c r="G1027" s="39">
        <f t="shared" si="93"/>
        <v>0</v>
      </c>
      <c r="H1027" s="26">
        <f t="shared" si="94"/>
        <v>0</v>
      </c>
    </row>
    <row r="1028" spans="1:8" x14ac:dyDescent="0.25">
      <c r="A1028" s="43">
        <v>2.4</v>
      </c>
      <c r="B1028" s="30" t="s">
        <v>397</v>
      </c>
      <c r="C1028" s="36"/>
      <c r="D1028" s="37"/>
      <c r="E1028" s="34"/>
      <c r="F1028" s="38"/>
      <c r="G1028" s="39">
        <f t="shared" si="93"/>
        <v>0</v>
      </c>
      <c r="H1028" s="26">
        <f t="shared" si="94"/>
        <v>0</v>
      </c>
    </row>
    <row r="1029" spans="1:8" ht="52.8" x14ac:dyDescent="0.25">
      <c r="A1029" s="40" t="s">
        <v>398</v>
      </c>
      <c r="B1029" s="60" t="s">
        <v>357</v>
      </c>
      <c r="C1029" s="115">
        <v>-1</v>
      </c>
      <c r="D1029" s="37" t="s">
        <v>42</v>
      </c>
      <c r="E1029" s="34">
        <v>48613.16</v>
      </c>
      <c r="F1029" s="39">
        <f t="shared" ref="F1029:F1034" si="96">ROUND(C1029*E1029,2)</f>
        <v>-48613.16</v>
      </c>
      <c r="G1029" s="39">
        <f t="shared" si="93"/>
        <v>-48613.16</v>
      </c>
      <c r="H1029" s="26">
        <f t="shared" si="94"/>
        <v>0</v>
      </c>
    </row>
    <row r="1030" spans="1:8" x14ac:dyDescent="0.25">
      <c r="A1030" s="51" t="s">
        <v>399</v>
      </c>
      <c r="B1030" s="101" t="s">
        <v>359</v>
      </c>
      <c r="C1030" s="115">
        <v>-286</v>
      </c>
      <c r="D1030" s="37" t="s">
        <v>360</v>
      </c>
      <c r="E1030" s="34">
        <v>37.659999999999997</v>
      </c>
      <c r="F1030" s="39">
        <f t="shared" si="96"/>
        <v>-10770.76</v>
      </c>
      <c r="G1030" s="39">
        <f t="shared" si="93"/>
        <v>-10770.76</v>
      </c>
      <c r="H1030" s="26">
        <f t="shared" si="94"/>
        <v>0</v>
      </c>
    </row>
    <row r="1031" spans="1:8" x14ac:dyDescent="0.25">
      <c r="A1031" s="40" t="s">
        <v>400</v>
      </c>
      <c r="B1031" s="101" t="s">
        <v>401</v>
      </c>
      <c r="C1031" s="115">
        <v>-1</v>
      </c>
      <c r="D1031" s="37" t="s">
        <v>42</v>
      </c>
      <c r="E1031" s="34">
        <v>71364.600000000006</v>
      </c>
      <c r="F1031" s="39">
        <f t="shared" si="96"/>
        <v>-71364.600000000006</v>
      </c>
      <c r="G1031" s="39">
        <f t="shared" si="93"/>
        <v>-71364.600000000006</v>
      </c>
      <c r="H1031" s="26">
        <f t="shared" si="94"/>
        <v>0</v>
      </c>
    </row>
    <row r="1032" spans="1:8" x14ac:dyDescent="0.25">
      <c r="A1032" s="40" t="s">
        <v>402</v>
      </c>
      <c r="B1032" s="41" t="s">
        <v>403</v>
      </c>
      <c r="C1032" s="115">
        <v>-1</v>
      </c>
      <c r="D1032" s="37" t="s">
        <v>42</v>
      </c>
      <c r="E1032" s="34">
        <v>4508.93</v>
      </c>
      <c r="F1032" s="39">
        <f t="shared" si="96"/>
        <v>-4508.93</v>
      </c>
      <c r="G1032" s="39">
        <f t="shared" si="93"/>
        <v>-4508.93</v>
      </c>
      <c r="H1032" s="26">
        <f t="shared" si="94"/>
        <v>0</v>
      </c>
    </row>
    <row r="1033" spans="1:8" x14ac:dyDescent="0.25">
      <c r="A1033" s="40" t="s">
        <v>404</v>
      </c>
      <c r="B1033" s="41" t="s">
        <v>372</v>
      </c>
      <c r="C1033" s="115">
        <v>-2</v>
      </c>
      <c r="D1033" s="37" t="s">
        <v>42</v>
      </c>
      <c r="E1033" s="34">
        <v>5670.37</v>
      </c>
      <c r="F1033" s="39">
        <f t="shared" si="96"/>
        <v>-11340.74</v>
      </c>
      <c r="G1033" s="39">
        <f t="shared" si="93"/>
        <v>-11340.74</v>
      </c>
      <c r="H1033" s="26">
        <f t="shared" si="94"/>
        <v>0</v>
      </c>
    </row>
    <row r="1034" spans="1:8" x14ac:dyDescent="0.25">
      <c r="A1034" s="40" t="s">
        <v>405</v>
      </c>
      <c r="B1034" s="101" t="s">
        <v>374</v>
      </c>
      <c r="C1034" s="115">
        <v>-2</v>
      </c>
      <c r="D1034" s="37" t="s">
        <v>42</v>
      </c>
      <c r="E1034" s="34">
        <v>5617.89</v>
      </c>
      <c r="F1034" s="39">
        <f t="shared" si="96"/>
        <v>-11235.78</v>
      </c>
      <c r="G1034" s="39">
        <f t="shared" si="93"/>
        <v>-11235.78</v>
      </c>
      <c r="H1034" s="26">
        <f t="shared" si="94"/>
        <v>0</v>
      </c>
    </row>
    <row r="1035" spans="1:8" x14ac:dyDescent="0.25">
      <c r="A1035" s="40"/>
      <c r="B1035" s="60"/>
      <c r="C1035" s="46"/>
      <c r="D1035" s="37"/>
      <c r="E1035" s="34"/>
      <c r="F1035" s="38"/>
      <c r="G1035" s="39">
        <f t="shared" si="93"/>
        <v>0</v>
      </c>
      <c r="H1035" s="26">
        <f t="shared" si="94"/>
        <v>0</v>
      </c>
    </row>
    <row r="1036" spans="1:8" x14ac:dyDescent="0.25">
      <c r="A1036" s="43">
        <v>2.5</v>
      </c>
      <c r="B1036" s="30" t="s">
        <v>375</v>
      </c>
      <c r="C1036" s="36"/>
      <c r="D1036" s="37"/>
      <c r="E1036" s="34"/>
      <c r="F1036" s="38"/>
      <c r="G1036" s="39">
        <f t="shared" si="93"/>
        <v>0</v>
      </c>
      <c r="H1036" s="26">
        <f t="shared" si="94"/>
        <v>0</v>
      </c>
    </row>
    <row r="1037" spans="1:8" ht="66" x14ac:dyDescent="0.25">
      <c r="A1037" s="40" t="s">
        <v>406</v>
      </c>
      <c r="B1037" s="60" t="s">
        <v>377</v>
      </c>
      <c r="C1037" s="115">
        <v>-50</v>
      </c>
      <c r="D1037" s="37" t="s">
        <v>360</v>
      </c>
      <c r="E1037" s="34">
        <v>639.86</v>
      </c>
      <c r="F1037" s="39">
        <f>ROUND(C1037*E1037,2)</f>
        <v>-31993</v>
      </c>
      <c r="G1037" s="39">
        <f t="shared" si="93"/>
        <v>-31993</v>
      </c>
      <c r="H1037" s="26">
        <f t="shared" si="94"/>
        <v>0</v>
      </c>
    </row>
    <row r="1038" spans="1:8" ht="52.8" x14ac:dyDescent="0.25">
      <c r="A1038" s="40" t="s">
        <v>407</v>
      </c>
      <c r="B1038" s="60" t="s">
        <v>379</v>
      </c>
      <c r="C1038" s="115">
        <v>-198</v>
      </c>
      <c r="D1038" s="37" t="s">
        <v>360</v>
      </c>
      <c r="E1038" s="34">
        <v>90.75</v>
      </c>
      <c r="F1038" s="39">
        <f>ROUND(C1038*E1038,2)</f>
        <v>-17968.5</v>
      </c>
      <c r="G1038" s="39">
        <f t="shared" si="93"/>
        <v>-17968.5</v>
      </c>
      <c r="H1038" s="26">
        <f t="shared" si="94"/>
        <v>0</v>
      </c>
    </row>
    <row r="1039" spans="1:8" ht="26.4" x14ac:dyDescent="0.25">
      <c r="A1039" s="40" t="s">
        <v>408</v>
      </c>
      <c r="B1039" s="60" t="s">
        <v>409</v>
      </c>
      <c r="C1039" s="115">
        <v>-48</v>
      </c>
      <c r="D1039" s="37" t="s">
        <v>24</v>
      </c>
      <c r="E1039" s="34">
        <v>581.87</v>
      </c>
      <c r="F1039" s="39">
        <f>ROUND(C1039*E1039,2)</f>
        <v>-27929.759999999998</v>
      </c>
      <c r="G1039" s="39">
        <f t="shared" si="93"/>
        <v>-27929.759999999998</v>
      </c>
      <c r="H1039" s="26">
        <f t="shared" si="94"/>
        <v>0</v>
      </c>
    </row>
    <row r="1040" spans="1:8" x14ac:dyDescent="0.25">
      <c r="A1040" s="40" t="s">
        <v>410</v>
      </c>
      <c r="B1040" s="60" t="s">
        <v>383</v>
      </c>
      <c r="C1040" s="115">
        <v>-4</v>
      </c>
      <c r="D1040" s="37" t="s">
        <v>42</v>
      </c>
      <c r="E1040" s="34">
        <v>13928.37</v>
      </c>
      <c r="F1040" s="39">
        <f>ROUND(C1040*E1040,2)</f>
        <v>-55713.48</v>
      </c>
      <c r="G1040" s="39">
        <f t="shared" ref="G1040:G1103" si="97">ROUND(C1040*E1040,2)</f>
        <v>-55713.48</v>
      </c>
      <c r="H1040" s="26">
        <f t="shared" si="94"/>
        <v>0</v>
      </c>
    </row>
    <row r="1041" spans="1:8" ht="26.4" x14ac:dyDescent="0.25">
      <c r="A1041" s="40" t="s">
        <v>411</v>
      </c>
      <c r="B1041" s="60" t="s">
        <v>385</v>
      </c>
      <c r="C1041" s="115">
        <v>-3</v>
      </c>
      <c r="D1041" s="37" t="s">
        <v>42</v>
      </c>
      <c r="E1041" s="34">
        <v>41767.629999999997</v>
      </c>
      <c r="F1041" s="39">
        <f>ROUND(C1041*E1041,2)</f>
        <v>-125302.89</v>
      </c>
      <c r="G1041" s="39">
        <f t="shared" si="97"/>
        <v>-125302.89</v>
      </c>
      <c r="H1041" s="26">
        <f t="shared" ref="H1041:H1104" si="98">G1041-F1041</f>
        <v>0</v>
      </c>
    </row>
    <row r="1042" spans="1:8" x14ac:dyDescent="0.25">
      <c r="A1042" s="40"/>
      <c r="B1042" s="41"/>
      <c r="C1042" s="46"/>
      <c r="D1042" s="37"/>
      <c r="E1042" s="34"/>
      <c r="F1042" s="38"/>
      <c r="G1042" s="39">
        <f t="shared" si="97"/>
        <v>0</v>
      </c>
      <c r="H1042" s="26">
        <f t="shared" si="98"/>
        <v>0</v>
      </c>
    </row>
    <row r="1043" spans="1:8" x14ac:dyDescent="0.25">
      <c r="A1043" s="35">
        <v>3</v>
      </c>
      <c r="B1043" s="30" t="s">
        <v>412</v>
      </c>
      <c r="C1043" s="36"/>
      <c r="D1043" s="37"/>
      <c r="E1043" s="34"/>
      <c r="F1043" s="38"/>
      <c r="G1043" s="39">
        <f t="shared" si="97"/>
        <v>0</v>
      </c>
      <c r="H1043" s="26">
        <f t="shared" si="98"/>
        <v>0</v>
      </c>
    </row>
    <row r="1044" spans="1:8" x14ac:dyDescent="0.25">
      <c r="A1044" s="43">
        <v>3.1</v>
      </c>
      <c r="B1044" s="30" t="s">
        <v>349</v>
      </c>
      <c r="C1044" s="36"/>
      <c r="D1044" s="37"/>
      <c r="E1044" s="34"/>
      <c r="F1044" s="38"/>
      <c r="G1044" s="39">
        <f t="shared" si="97"/>
        <v>0</v>
      </c>
      <c r="H1044" s="26">
        <f t="shared" si="98"/>
        <v>0</v>
      </c>
    </row>
    <row r="1045" spans="1:8" x14ac:dyDescent="0.25">
      <c r="A1045" s="40" t="s">
        <v>413</v>
      </c>
      <c r="B1045" s="60" t="s">
        <v>414</v>
      </c>
      <c r="C1045" s="115">
        <v>-543.62</v>
      </c>
      <c r="D1045" s="37" t="s">
        <v>28</v>
      </c>
      <c r="E1045" s="34">
        <v>119.33</v>
      </c>
      <c r="F1045" s="39">
        <f>ROUND(C1045*E1045,2)</f>
        <v>-64870.17</v>
      </c>
      <c r="G1045" s="39">
        <f t="shared" si="97"/>
        <v>-64870.17</v>
      </c>
      <c r="H1045" s="26">
        <f t="shared" si="98"/>
        <v>0</v>
      </c>
    </row>
    <row r="1046" spans="1:8" x14ac:dyDescent="0.25">
      <c r="A1046" s="40"/>
      <c r="B1046" s="101"/>
      <c r="C1046" s="46"/>
      <c r="D1046" s="37"/>
      <c r="E1046" s="34"/>
      <c r="F1046" s="38"/>
      <c r="G1046" s="39">
        <f t="shared" si="97"/>
        <v>0</v>
      </c>
      <c r="H1046" s="26">
        <f t="shared" si="98"/>
        <v>0</v>
      </c>
    </row>
    <row r="1047" spans="1:8" x14ac:dyDescent="0.25">
      <c r="A1047" s="43">
        <v>3.2</v>
      </c>
      <c r="B1047" s="30" t="s">
        <v>352</v>
      </c>
      <c r="C1047" s="36"/>
      <c r="D1047" s="37"/>
      <c r="E1047" s="34"/>
      <c r="F1047" s="38"/>
      <c r="G1047" s="39">
        <f t="shared" si="97"/>
        <v>0</v>
      </c>
      <c r="H1047" s="26">
        <f t="shared" si="98"/>
        <v>0</v>
      </c>
    </row>
    <row r="1048" spans="1:8" x14ac:dyDescent="0.25">
      <c r="A1048" s="40" t="s">
        <v>415</v>
      </c>
      <c r="B1048" s="101" t="s">
        <v>416</v>
      </c>
      <c r="C1048" s="115">
        <v>-220</v>
      </c>
      <c r="D1048" s="37" t="s">
        <v>28</v>
      </c>
      <c r="E1048" s="34">
        <v>76.86</v>
      </c>
      <c r="F1048" s="39">
        <f>ROUND(C1048*E1048,2)</f>
        <v>-16909.2</v>
      </c>
      <c r="G1048" s="39">
        <f t="shared" si="97"/>
        <v>-16909.2</v>
      </c>
      <c r="H1048" s="26">
        <f t="shared" si="98"/>
        <v>0</v>
      </c>
    </row>
    <row r="1049" spans="1:8" x14ac:dyDescent="0.25">
      <c r="A1049" s="40"/>
      <c r="B1049" s="41"/>
      <c r="C1049" s="46"/>
      <c r="D1049" s="37"/>
      <c r="E1049" s="34"/>
      <c r="F1049" s="38"/>
      <c r="G1049" s="39">
        <f t="shared" si="97"/>
        <v>0</v>
      </c>
      <c r="H1049" s="26">
        <f t="shared" si="98"/>
        <v>0</v>
      </c>
    </row>
    <row r="1050" spans="1:8" x14ac:dyDescent="0.25">
      <c r="A1050" s="43">
        <v>3.3</v>
      </c>
      <c r="B1050" s="30" t="s">
        <v>417</v>
      </c>
      <c r="C1050" s="36"/>
      <c r="D1050" s="37"/>
      <c r="E1050" s="34"/>
      <c r="F1050" s="38"/>
      <c r="G1050" s="39">
        <f t="shared" si="97"/>
        <v>0</v>
      </c>
      <c r="H1050" s="26">
        <f t="shared" si="98"/>
        <v>0</v>
      </c>
    </row>
    <row r="1051" spans="1:8" ht="52.8" x14ac:dyDescent="0.25">
      <c r="A1051" s="40" t="s">
        <v>418</v>
      </c>
      <c r="B1051" s="60" t="s">
        <v>419</v>
      </c>
      <c r="C1051" s="115">
        <v>-2</v>
      </c>
      <c r="D1051" s="37" t="s">
        <v>42</v>
      </c>
      <c r="E1051" s="34">
        <v>48613.16</v>
      </c>
      <c r="F1051" s="39">
        <f t="shared" ref="F1051:F1056" si="99">ROUND(C1051*E1051,2)</f>
        <v>-97226.32</v>
      </c>
      <c r="G1051" s="39">
        <f t="shared" si="97"/>
        <v>-97226.32</v>
      </c>
      <c r="H1051" s="26">
        <f t="shared" si="98"/>
        <v>0</v>
      </c>
    </row>
    <row r="1052" spans="1:8" x14ac:dyDescent="0.25">
      <c r="A1052" s="40" t="s">
        <v>420</v>
      </c>
      <c r="B1052" s="60" t="s">
        <v>359</v>
      </c>
      <c r="C1052" s="115">
        <v>-220</v>
      </c>
      <c r="D1052" s="37" t="s">
        <v>360</v>
      </c>
      <c r="E1052" s="34">
        <v>37.659999999999997</v>
      </c>
      <c r="F1052" s="39">
        <f t="shared" si="99"/>
        <v>-8285.2000000000007</v>
      </c>
      <c r="G1052" s="39">
        <f t="shared" si="97"/>
        <v>-8285.2000000000007</v>
      </c>
      <c r="H1052" s="26">
        <f t="shared" si="98"/>
        <v>0</v>
      </c>
    </row>
    <row r="1053" spans="1:8" x14ac:dyDescent="0.25">
      <c r="A1053" s="40" t="s">
        <v>421</v>
      </c>
      <c r="B1053" s="101" t="s">
        <v>368</v>
      </c>
      <c r="C1053" s="115">
        <v>-1</v>
      </c>
      <c r="D1053" s="37" t="s">
        <v>42</v>
      </c>
      <c r="E1053" s="34">
        <v>71364.600000000006</v>
      </c>
      <c r="F1053" s="39">
        <f t="shared" si="99"/>
        <v>-71364.600000000006</v>
      </c>
      <c r="G1053" s="39">
        <f t="shared" si="97"/>
        <v>-71364.600000000006</v>
      </c>
      <c r="H1053" s="26">
        <f t="shared" si="98"/>
        <v>0</v>
      </c>
    </row>
    <row r="1054" spans="1:8" x14ac:dyDescent="0.25">
      <c r="A1054" s="40" t="s">
        <v>422</v>
      </c>
      <c r="B1054" s="101" t="s">
        <v>403</v>
      </c>
      <c r="C1054" s="115">
        <v>-2</v>
      </c>
      <c r="D1054" s="37" t="s">
        <v>42</v>
      </c>
      <c r="E1054" s="34">
        <v>4508.93</v>
      </c>
      <c r="F1054" s="39">
        <f t="shared" si="99"/>
        <v>-9017.86</v>
      </c>
      <c r="G1054" s="39">
        <f t="shared" si="97"/>
        <v>-9017.86</v>
      </c>
      <c r="H1054" s="26">
        <f t="shared" si="98"/>
        <v>0</v>
      </c>
    </row>
    <row r="1055" spans="1:8" x14ac:dyDescent="0.25">
      <c r="A1055" s="40" t="s">
        <v>423</v>
      </c>
      <c r="B1055" s="101" t="s">
        <v>372</v>
      </c>
      <c r="C1055" s="115">
        <v>-2</v>
      </c>
      <c r="D1055" s="37" t="s">
        <v>42</v>
      </c>
      <c r="E1055" s="34">
        <v>5670.37</v>
      </c>
      <c r="F1055" s="39">
        <f t="shared" si="99"/>
        <v>-11340.74</v>
      </c>
      <c r="G1055" s="39">
        <f t="shared" si="97"/>
        <v>-11340.74</v>
      </c>
      <c r="H1055" s="26">
        <f t="shared" si="98"/>
        <v>0</v>
      </c>
    </row>
    <row r="1056" spans="1:8" x14ac:dyDescent="0.25">
      <c r="A1056" s="40" t="s">
        <v>424</v>
      </c>
      <c r="B1056" s="101" t="s">
        <v>374</v>
      </c>
      <c r="C1056" s="115">
        <v>-2</v>
      </c>
      <c r="D1056" s="37" t="s">
        <v>42</v>
      </c>
      <c r="E1056" s="34">
        <v>5617.89</v>
      </c>
      <c r="F1056" s="39">
        <f t="shared" si="99"/>
        <v>-11235.78</v>
      </c>
      <c r="G1056" s="39">
        <f t="shared" si="97"/>
        <v>-11235.78</v>
      </c>
      <c r="H1056" s="26">
        <f t="shared" si="98"/>
        <v>0</v>
      </c>
    </row>
    <row r="1057" spans="1:8" x14ac:dyDescent="0.25">
      <c r="A1057" s="52"/>
      <c r="B1057" s="102"/>
      <c r="C1057" s="54"/>
      <c r="D1057" s="55"/>
      <c r="E1057" s="56"/>
      <c r="F1057" s="57"/>
      <c r="G1057" s="39">
        <f t="shared" si="97"/>
        <v>0</v>
      </c>
      <c r="H1057" s="26">
        <f t="shared" si="98"/>
        <v>0</v>
      </c>
    </row>
    <row r="1058" spans="1:8" x14ac:dyDescent="0.25">
      <c r="A1058" s="43">
        <v>3.4</v>
      </c>
      <c r="B1058" s="30" t="s">
        <v>375</v>
      </c>
      <c r="C1058" s="36"/>
      <c r="D1058" s="37"/>
      <c r="E1058" s="34"/>
      <c r="F1058" s="38"/>
      <c r="G1058" s="39">
        <f t="shared" si="97"/>
        <v>0</v>
      </c>
      <c r="H1058" s="26">
        <f t="shared" si="98"/>
        <v>0</v>
      </c>
    </row>
    <row r="1059" spans="1:8" ht="66" x14ac:dyDescent="0.25">
      <c r="A1059" s="40" t="s">
        <v>425</v>
      </c>
      <c r="B1059" s="41" t="s">
        <v>377</v>
      </c>
      <c r="C1059" s="115">
        <v>-49.5</v>
      </c>
      <c r="D1059" s="37" t="s">
        <v>360</v>
      </c>
      <c r="E1059" s="34">
        <v>639.86</v>
      </c>
      <c r="F1059" s="39">
        <f>ROUND(C1059*E1059,2)</f>
        <v>-31673.07</v>
      </c>
      <c r="G1059" s="39">
        <f t="shared" si="97"/>
        <v>-31673.07</v>
      </c>
      <c r="H1059" s="26">
        <f t="shared" si="98"/>
        <v>0</v>
      </c>
    </row>
    <row r="1060" spans="1:8" ht="52.8" x14ac:dyDescent="0.25">
      <c r="A1060" s="40" t="s">
        <v>426</v>
      </c>
      <c r="B1060" s="41" t="s">
        <v>379</v>
      </c>
      <c r="C1060" s="115">
        <v>-242</v>
      </c>
      <c r="D1060" s="37" t="s">
        <v>360</v>
      </c>
      <c r="E1060" s="34">
        <v>90.75</v>
      </c>
      <c r="F1060" s="39">
        <f>ROUND(C1060*E1060,2)</f>
        <v>-21961.5</v>
      </c>
      <c r="G1060" s="39">
        <f t="shared" si="97"/>
        <v>-21961.5</v>
      </c>
      <c r="H1060" s="26">
        <f t="shared" si="98"/>
        <v>0</v>
      </c>
    </row>
    <row r="1061" spans="1:8" x14ac:dyDescent="0.25">
      <c r="A1061" s="40" t="s">
        <v>427</v>
      </c>
      <c r="B1061" s="101" t="s">
        <v>428</v>
      </c>
      <c r="C1061" s="115">
        <v>-58.08</v>
      </c>
      <c r="D1061" s="37" t="s">
        <v>24</v>
      </c>
      <c r="E1061" s="34">
        <v>581.87</v>
      </c>
      <c r="F1061" s="39">
        <f>ROUND(C1061*E1061,2)</f>
        <v>-33795.01</v>
      </c>
      <c r="G1061" s="39">
        <f t="shared" si="97"/>
        <v>-33795.01</v>
      </c>
      <c r="H1061" s="26">
        <f t="shared" si="98"/>
        <v>0</v>
      </c>
    </row>
    <row r="1062" spans="1:8" x14ac:dyDescent="0.25">
      <c r="A1062" s="40" t="s">
        <v>429</v>
      </c>
      <c r="B1062" s="60" t="s">
        <v>383</v>
      </c>
      <c r="C1062" s="115">
        <v>-6</v>
      </c>
      <c r="D1062" s="37" t="s">
        <v>42</v>
      </c>
      <c r="E1062" s="34">
        <v>13928.37</v>
      </c>
      <c r="F1062" s="39">
        <f>ROUND(C1062*E1062,2)</f>
        <v>-83570.22</v>
      </c>
      <c r="G1062" s="39">
        <f t="shared" si="97"/>
        <v>-83570.22</v>
      </c>
      <c r="H1062" s="26">
        <f t="shared" si="98"/>
        <v>0</v>
      </c>
    </row>
    <row r="1063" spans="1:8" ht="26.4" x14ac:dyDescent="0.25">
      <c r="A1063" s="40" t="s">
        <v>430</v>
      </c>
      <c r="B1063" s="60" t="s">
        <v>385</v>
      </c>
      <c r="C1063" s="115">
        <v>-5</v>
      </c>
      <c r="D1063" s="37" t="s">
        <v>42</v>
      </c>
      <c r="E1063" s="34">
        <v>41767.629999999997</v>
      </c>
      <c r="F1063" s="39">
        <f>ROUND(C1063*E1063,2)</f>
        <v>-208838.15</v>
      </c>
      <c r="G1063" s="39">
        <f t="shared" si="97"/>
        <v>-208838.15</v>
      </c>
      <c r="H1063" s="26">
        <f t="shared" si="98"/>
        <v>0</v>
      </c>
    </row>
    <row r="1064" spans="1:8" x14ac:dyDescent="0.25">
      <c r="A1064" s="40"/>
      <c r="B1064" s="101"/>
      <c r="C1064" s="46"/>
      <c r="D1064" s="37"/>
      <c r="E1064" s="34"/>
      <c r="F1064" s="38"/>
      <c r="G1064" s="39">
        <f t="shared" si="97"/>
        <v>0</v>
      </c>
      <c r="H1064" s="26">
        <f t="shared" si="98"/>
        <v>0</v>
      </c>
    </row>
    <row r="1065" spans="1:8" x14ac:dyDescent="0.25">
      <c r="A1065" s="35">
        <v>4</v>
      </c>
      <c r="B1065" s="30" t="s">
        <v>431</v>
      </c>
      <c r="C1065" s="36"/>
      <c r="D1065" s="37"/>
      <c r="E1065" s="34"/>
      <c r="F1065" s="38"/>
      <c r="G1065" s="39">
        <f t="shared" si="97"/>
        <v>0</v>
      </c>
      <c r="H1065" s="26">
        <f t="shared" si="98"/>
        <v>0</v>
      </c>
    </row>
    <row r="1066" spans="1:8" x14ac:dyDescent="0.25">
      <c r="A1066" s="43">
        <v>4.0999999999999996</v>
      </c>
      <c r="B1066" s="30" t="s">
        <v>349</v>
      </c>
      <c r="C1066" s="36"/>
      <c r="D1066" s="37"/>
      <c r="E1066" s="34"/>
      <c r="F1066" s="38"/>
      <c r="G1066" s="39">
        <f t="shared" si="97"/>
        <v>0</v>
      </c>
      <c r="H1066" s="26">
        <f t="shared" si="98"/>
        <v>0</v>
      </c>
    </row>
    <row r="1067" spans="1:8" x14ac:dyDescent="0.25">
      <c r="A1067" s="51" t="s">
        <v>432</v>
      </c>
      <c r="B1067" s="101" t="s">
        <v>351</v>
      </c>
      <c r="C1067" s="115">
        <v>-254.32</v>
      </c>
      <c r="D1067" s="37" t="s">
        <v>28</v>
      </c>
      <c r="E1067" s="34">
        <v>119.33</v>
      </c>
      <c r="F1067" s="39">
        <f>ROUND(C1067*E1067,2)</f>
        <v>-30348.01</v>
      </c>
      <c r="G1067" s="39">
        <f t="shared" si="97"/>
        <v>-30348.01</v>
      </c>
      <c r="H1067" s="26">
        <f t="shared" si="98"/>
        <v>0</v>
      </c>
    </row>
    <row r="1068" spans="1:8" x14ac:dyDescent="0.25">
      <c r="A1068" s="40"/>
      <c r="B1068" s="101"/>
      <c r="C1068" s="46"/>
      <c r="D1068" s="37"/>
      <c r="E1068" s="34"/>
      <c r="F1068" s="38"/>
      <c r="G1068" s="39">
        <f t="shared" si="97"/>
        <v>0</v>
      </c>
      <c r="H1068" s="26">
        <f t="shared" si="98"/>
        <v>0</v>
      </c>
    </row>
    <row r="1069" spans="1:8" x14ac:dyDescent="0.25">
      <c r="A1069" s="43">
        <v>4.2</v>
      </c>
      <c r="B1069" s="30" t="s">
        <v>433</v>
      </c>
      <c r="C1069" s="36"/>
      <c r="D1069" s="37"/>
      <c r="E1069" s="34"/>
      <c r="F1069" s="38"/>
      <c r="G1069" s="39">
        <f t="shared" si="97"/>
        <v>0</v>
      </c>
      <c r="H1069" s="26">
        <f t="shared" si="98"/>
        <v>0</v>
      </c>
    </row>
    <row r="1070" spans="1:8" ht="26.4" x14ac:dyDescent="0.25">
      <c r="A1070" s="40" t="s">
        <v>434</v>
      </c>
      <c r="B1070" s="60" t="s">
        <v>435</v>
      </c>
      <c r="C1070" s="115">
        <v>-6.03</v>
      </c>
      <c r="D1070" s="37" t="s">
        <v>19</v>
      </c>
      <c r="E1070" s="34">
        <v>3296.22</v>
      </c>
      <c r="F1070" s="39">
        <f>ROUND(C1070*E1070,2)</f>
        <v>-19876.21</v>
      </c>
      <c r="G1070" s="39">
        <f t="shared" si="97"/>
        <v>-19876.21</v>
      </c>
      <c r="H1070" s="26">
        <f t="shared" si="98"/>
        <v>0</v>
      </c>
    </row>
    <row r="1071" spans="1:8" ht="26.4" x14ac:dyDescent="0.25">
      <c r="A1071" s="40" t="s">
        <v>436</v>
      </c>
      <c r="B1071" s="60" t="s">
        <v>437</v>
      </c>
      <c r="C1071" s="115">
        <v>-1</v>
      </c>
      <c r="D1071" s="37" t="s">
        <v>42</v>
      </c>
      <c r="E1071" s="34">
        <v>6509.23</v>
      </c>
      <c r="F1071" s="39">
        <f>ROUND(C1071*E1071,2)</f>
        <v>-6509.23</v>
      </c>
      <c r="G1071" s="39">
        <f t="shared" si="97"/>
        <v>-6509.23</v>
      </c>
      <c r="H1071" s="26">
        <f t="shared" si="98"/>
        <v>0</v>
      </c>
    </row>
    <row r="1072" spans="1:8" ht="26.4" x14ac:dyDescent="0.25">
      <c r="A1072" s="40" t="s">
        <v>438</v>
      </c>
      <c r="B1072" s="60" t="s">
        <v>439</v>
      </c>
      <c r="C1072" s="115">
        <v>-1</v>
      </c>
      <c r="D1072" s="37" t="s">
        <v>42</v>
      </c>
      <c r="E1072" s="34">
        <v>13676.69</v>
      </c>
      <c r="F1072" s="39">
        <f>ROUND(C1072*E1072,2)</f>
        <v>-13676.69</v>
      </c>
      <c r="G1072" s="39">
        <f t="shared" si="97"/>
        <v>-13676.69</v>
      </c>
      <c r="H1072" s="26">
        <f t="shared" si="98"/>
        <v>0</v>
      </c>
    </row>
    <row r="1073" spans="1:8" x14ac:dyDescent="0.25">
      <c r="A1073" s="40" t="s">
        <v>440</v>
      </c>
      <c r="B1073" s="60" t="s">
        <v>354</v>
      </c>
      <c r="C1073" s="115">
        <v>-254.32</v>
      </c>
      <c r="D1073" s="37" t="s">
        <v>28</v>
      </c>
      <c r="E1073" s="34">
        <v>76.86</v>
      </c>
      <c r="F1073" s="39">
        <f>ROUND(C1073*E1073,2)</f>
        <v>-19547.04</v>
      </c>
      <c r="G1073" s="39">
        <f t="shared" si="97"/>
        <v>-19547.04</v>
      </c>
      <c r="H1073" s="26">
        <f t="shared" si="98"/>
        <v>0</v>
      </c>
    </row>
    <row r="1074" spans="1:8" x14ac:dyDescent="0.25">
      <c r="A1074" s="40"/>
      <c r="B1074" s="101"/>
      <c r="C1074" s="46"/>
      <c r="D1074" s="37"/>
      <c r="E1074" s="34"/>
      <c r="F1074" s="38"/>
      <c r="G1074" s="39">
        <f t="shared" si="97"/>
        <v>0</v>
      </c>
      <c r="H1074" s="26">
        <f t="shared" si="98"/>
        <v>0</v>
      </c>
    </row>
    <row r="1075" spans="1:8" x14ac:dyDescent="0.25">
      <c r="A1075" s="43">
        <v>4.3</v>
      </c>
      <c r="B1075" s="30" t="s">
        <v>417</v>
      </c>
      <c r="C1075" s="36"/>
      <c r="D1075" s="37"/>
      <c r="E1075" s="34"/>
      <c r="F1075" s="38"/>
      <c r="G1075" s="39">
        <f t="shared" si="97"/>
        <v>0</v>
      </c>
      <c r="H1075" s="26">
        <f t="shared" si="98"/>
        <v>0</v>
      </c>
    </row>
    <row r="1076" spans="1:8" ht="52.8" x14ac:dyDescent="0.25">
      <c r="A1076" s="40" t="s">
        <v>441</v>
      </c>
      <c r="B1076" s="60" t="s">
        <v>357</v>
      </c>
      <c r="C1076" s="115">
        <v>-1</v>
      </c>
      <c r="D1076" s="37" t="s">
        <v>42</v>
      </c>
      <c r="E1076" s="34">
        <v>48613.16</v>
      </c>
      <c r="F1076" s="39">
        <f t="shared" ref="F1076:F1081" si="100">ROUND(C1076*E1076,2)</f>
        <v>-48613.16</v>
      </c>
      <c r="G1076" s="39">
        <f t="shared" si="97"/>
        <v>-48613.16</v>
      </c>
      <c r="H1076" s="26">
        <f t="shared" si="98"/>
        <v>0</v>
      </c>
    </row>
    <row r="1077" spans="1:8" x14ac:dyDescent="0.25">
      <c r="A1077" s="40" t="s">
        <v>442</v>
      </c>
      <c r="B1077" s="41" t="s">
        <v>359</v>
      </c>
      <c r="C1077" s="115">
        <v>-286</v>
      </c>
      <c r="D1077" s="37" t="s">
        <v>360</v>
      </c>
      <c r="E1077" s="34">
        <v>37.659999999999997</v>
      </c>
      <c r="F1077" s="39">
        <f t="shared" si="100"/>
        <v>-10770.76</v>
      </c>
      <c r="G1077" s="39">
        <f t="shared" si="97"/>
        <v>-10770.76</v>
      </c>
      <c r="H1077" s="26">
        <f t="shared" si="98"/>
        <v>0</v>
      </c>
    </row>
    <row r="1078" spans="1:8" x14ac:dyDescent="0.25">
      <c r="A1078" s="40" t="s">
        <v>443</v>
      </c>
      <c r="B1078" s="41" t="s">
        <v>368</v>
      </c>
      <c r="C1078" s="115">
        <v>-1</v>
      </c>
      <c r="D1078" s="37" t="s">
        <v>42</v>
      </c>
      <c r="E1078" s="34">
        <v>71364.600000000006</v>
      </c>
      <c r="F1078" s="39">
        <f t="shared" si="100"/>
        <v>-71364.600000000006</v>
      </c>
      <c r="G1078" s="39">
        <f t="shared" si="97"/>
        <v>-71364.600000000006</v>
      </c>
      <c r="H1078" s="26">
        <f t="shared" si="98"/>
        <v>0</v>
      </c>
    </row>
    <row r="1079" spans="1:8" x14ac:dyDescent="0.25">
      <c r="A1079" s="40" t="s">
        <v>444</v>
      </c>
      <c r="B1079" s="101" t="s">
        <v>403</v>
      </c>
      <c r="C1079" s="115">
        <v>-1</v>
      </c>
      <c r="D1079" s="37" t="s">
        <v>42</v>
      </c>
      <c r="E1079" s="34">
        <v>4508.93</v>
      </c>
      <c r="F1079" s="39">
        <f t="shared" si="100"/>
        <v>-4508.93</v>
      </c>
      <c r="G1079" s="39">
        <f t="shared" si="97"/>
        <v>-4508.93</v>
      </c>
      <c r="H1079" s="26">
        <f t="shared" si="98"/>
        <v>0</v>
      </c>
    </row>
    <row r="1080" spans="1:8" x14ac:dyDescent="0.25">
      <c r="A1080" s="40" t="s">
        <v>445</v>
      </c>
      <c r="B1080" s="60" t="s">
        <v>372</v>
      </c>
      <c r="C1080" s="115">
        <v>-2</v>
      </c>
      <c r="D1080" s="37" t="s">
        <v>42</v>
      </c>
      <c r="E1080" s="34">
        <v>5670.37</v>
      </c>
      <c r="F1080" s="39">
        <f t="shared" si="100"/>
        <v>-11340.74</v>
      </c>
      <c r="G1080" s="39">
        <f t="shared" si="97"/>
        <v>-11340.74</v>
      </c>
      <c r="H1080" s="26">
        <f t="shared" si="98"/>
        <v>0</v>
      </c>
    </row>
    <row r="1081" spans="1:8" x14ac:dyDescent="0.25">
      <c r="A1081" s="40" t="s">
        <v>446</v>
      </c>
      <c r="B1081" s="101" t="s">
        <v>374</v>
      </c>
      <c r="C1081" s="115">
        <v>-2</v>
      </c>
      <c r="D1081" s="37" t="s">
        <v>42</v>
      </c>
      <c r="E1081" s="34">
        <v>5617.89</v>
      </c>
      <c r="F1081" s="39">
        <f t="shared" si="100"/>
        <v>-11235.78</v>
      </c>
      <c r="G1081" s="39">
        <f t="shared" si="97"/>
        <v>-11235.78</v>
      </c>
      <c r="H1081" s="26">
        <f t="shared" si="98"/>
        <v>0</v>
      </c>
    </row>
    <row r="1082" spans="1:8" x14ac:dyDescent="0.25">
      <c r="A1082" s="40"/>
      <c r="B1082" s="101"/>
      <c r="C1082" s="46"/>
      <c r="D1082" s="37"/>
      <c r="E1082" s="34"/>
      <c r="F1082" s="38"/>
      <c r="G1082" s="39">
        <f t="shared" si="97"/>
        <v>0</v>
      </c>
      <c r="H1082" s="26">
        <f t="shared" si="98"/>
        <v>0</v>
      </c>
    </row>
    <row r="1083" spans="1:8" x14ac:dyDescent="0.25">
      <c r="A1083" s="43">
        <v>4.4000000000000004</v>
      </c>
      <c r="B1083" s="103" t="s">
        <v>447</v>
      </c>
      <c r="C1083" s="46"/>
      <c r="D1083" s="37"/>
      <c r="E1083" s="34"/>
      <c r="F1083" s="38"/>
      <c r="G1083" s="39">
        <f t="shared" si="97"/>
        <v>0</v>
      </c>
      <c r="H1083" s="26">
        <f t="shared" si="98"/>
        <v>0</v>
      </c>
    </row>
    <row r="1084" spans="1:8" ht="66" x14ac:dyDescent="0.25">
      <c r="A1084" s="40" t="s">
        <v>448</v>
      </c>
      <c r="B1084" s="60" t="s">
        <v>377</v>
      </c>
      <c r="C1084" s="115">
        <v>-49.5</v>
      </c>
      <c r="D1084" s="37" t="s">
        <v>360</v>
      </c>
      <c r="E1084" s="34">
        <v>639.86</v>
      </c>
      <c r="F1084" s="39">
        <f>ROUND(C1084*E1084,2)</f>
        <v>-31673.07</v>
      </c>
      <c r="G1084" s="39">
        <f t="shared" si="97"/>
        <v>-31673.07</v>
      </c>
      <c r="H1084" s="26">
        <f t="shared" si="98"/>
        <v>0</v>
      </c>
    </row>
    <row r="1085" spans="1:8" ht="52.8" x14ac:dyDescent="0.25">
      <c r="A1085" s="51" t="s">
        <v>449</v>
      </c>
      <c r="B1085" s="60" t="s">
        <v>379</v>
      </c>
      <c r="C1085" s="115">
        <v>-55</v>
      </c>
      <c r="D1085" s="37" t="s">
        <v>360</v>
      </c>
      <c r="E1085" s="34">
        <v>90.75</v>
      </c>
      <c r="F1085" s="39">
        <f>ROUND(C1085*E1085,2)</f>
        <v>-4991.25</v>
      </c>
      <c r="G1085" s="39">
        <f t="shared" si="97"/>
        <v>-4991.25</v>
      </c>
      <c r="H1085" s="26">
        <f t="shared" si="98"/>
        <v>0</v>
      </c>
    </row>
    <row r="1086" spans="1:8" ht="26.4" x14ac:dyDescent="0.25">
      <c r="A1086" s="51" t="s">
        <v>450</v>
      </c>
      <c r="B1086" s="60" t="s">
        <v>451</v>
      </c>
      <c r="C1086" s="115">
        <v>-10.56</v>
      </c>
      <c r="D1086" s="37" t="s">
        <v>24</v>
      </c>
      <c r="E1086" s="34">
        <v>581.87</v>
      </c>
      <c r="F1086" s="39">
        <f>ROUND(C1086*E1086,2)</f>
        <v>-6144.55</v>
      </c>
      <c r="G1086" s="39">
        <f t="shared" si="97"/>
        <v>-6144.55</v>
      </c>
      <c r="H1086" s="26">
        <f t="shared" si="98"/>
        <v>0</v>
      </c>
    </row>
    <row r="1087" spans="1:8" x14ac:dyDescent="0.25">
      <c r="A1087" s="84" t="s">
        <v>452</v>
      </c>
      <c r="B1087" s="62" t="s">
        <v>383</v>
      </c>
      <c r="C1087" s="118">
        <v>-2</v>
      </c>
      <c r="D1087" s="55" t="s">
        <v>42</v>
      </c>
      <c r="E1087" s="56">
        <v>13928.37</v>
      </c>
      <c r="F1087" s="119">
        <f>ROUND(C1087*E1087,2)</f>
        <v>-27856.74</v>
      </c>
      <c r="G1087" s="39">
        <f t="shared" si="97"/>
        <v>-27856.74</v>
      </c>
      <c r="H1087" s="26">
        <f t="shared" si="98"/>
        <v>0</v>
      </c>
    </row>
    <row r="1088" spans="1:8" ht="26.4" x14ac:dyDescent="0.25">
      <c r="A1088" s="40" t="s">
        <v>453</v>
      </c>
      <c r="B1088" s="41" t="s">
        <v>454</v>
      </c>
      <c r="C1088" s="115">
        <v>-1</v>
      </c>
      <c r="D1088" s="37" t="s">
        <v>42</v>
      </c>
      <c r="E1088" s="34">
        <v>41767.629999999997</v>
      </c>
      <c r="F1088" s="39">
        <f>ROUND(C1088*E1088,2)</f>
        <v>-41767.629999999997</v>
      </c>
      <c r="G1088" s="39">
        <f t="shared" si="97"/>
        <v>-41767.629999999997</v>
      </c>
      <c r="H1088" s="26">
        <f t="shared" si="98"/>
        <v>0</v>
      </c>
    </row>
    <row r="1089" spans="1:8" x14ac:dyDescent="0.25">
      <c r="A1089" s="40"/>
      <c r="B1089" s="101"/>
      <c r="C1089" s="46"/>
      <c r="D1089" s="37"/>
      <c r="E1089" s="34"/>
      <c r="F1089" s="38"/>
      <c r="G1089" s="39">
        <f t="shared" si="97"/>
        <v>0</v>
      </c>
      <c r="H1089" s="26">
        <f t="shared" si="98"/>
        <v>0</v>
      </c>
    </row>
    <row r="1090" spans="1:8" x14ac:dyDescent="0.25">
      <c r="A1090" s="35">
        <v>5</v>
      </c>
      <c r="B1090" s="30" t="s">
        <v>455</v>
      </c>
      <c r="C1090" s="36"/>
      <c r="D1090" s="37"/>
      <c r="E1090" s="34"/>
      <c r="F1090" s="38"/>
      <c r="G1090" s="39">
        <f t="shared" si="97"/>
        <v>0</v>
      </c>
      <c r="H1090" s="26">
        <f t="shared" si="98"/>
        <v>0</v>
      </c>
    </row>
    <row r="1091" spans="1:8" x14ac:dyDescent="0.25">
      <c r="A1091" s="43">
        <v>5.0999999999999996</v>
      </c>
      <c r="B1091" s="30" t="s">
        <v>349</v>
      </c>
      <c r="C1091" s="36"/>
      <c r="D1091" s="37"/>
      <c r="E1091" s="34"/>
      <c r="F1091" s="38"/>
      <c r="G1091" s="39">
        <f t="shared" si="97"/>
        <v>0</v>
      </c>
      <c r="H1091" s="26">
        <f t="shared" si="98"/>
        <v>0</v>
      </c>
    </row>
    <row r="1092" spans="1:8" x14ac:dyDescent="0.25">
      <c r="A1092" s="40" t="s">
        <v>456</v>
      </c>
      <c r="B1092" s="101" t="s">
        <v>351</v>
      </c>
      <c r="C1092" s="115">
        <v>-315.83</v>
      </c>
      <c r="D1092" s="37" t="s">
        <v>28</v>
      </c>
      <c r="E1092" s="34">
        <v>119.33</v>
      </c>
      <c r="F1092" s="39">
        <f>ROUND(C1092*E1092,2)</f>
        <v>-37687.99</v>
      </c>
      <c r="G1092" s="39">
        <f t="shared" si="97"/>
        <v>-37687.99</v>
      </c>
      <c r="H1092" s="26">
        <f t="shared" si="98"/>
        <v>0</v>
      </c>
    </row>
    <row r="1093" spans="1:8" x14ac:dyDescent="0.25">
      <c r="A1093" s="40"/>
      <c r="B1093" s="101"/>
      <c r="C1093" s="46"/>
      <c r="D1093" s="37"/>
      <c r="E1093" s="34"/>
      <c r="F1093" s="38"/>
      <c r="G1093" s="39">
        <f t="shared" si="97"/>
        <v>0</v>
      </c>
      <c r="H1093" s="26">
        <f t="shared" si="98"/>
        <v>0</v>
      </c>
    </row>
    <row r="1094" spans="1:8" x14ac:dyDescent="0.25">
      <c r="A1094" s="43">
        <v>5.2</v>
      </c>
      <c r="B1094" s="30" t="s">
        <v>352</v>
      </c>
      <c r="C1094" s="36"/>
      <c r="D1094" s="37"/>
      <c r="E1094" s="34"/>
      <c r="F1094" s="38"/>
      <c r="G1094" s="39">
        <f t="shared" si="97"/>
        <v>0</v>
      </c>
      <c r="H1094" s="26">
        <f t="shared" si="98"/>
        <v>0</v>
      </c>
    </row>
    <row r="1095" spans="1:8" x14ac:dyDescent="0.25">
      <c r="A1095" s="40" t="s">
        <v>457</v>
      </c>
      <c r="B1095" s="101" t="s">
        <v>435</v>
      </c>
      <c r="C1095" s="115">
        <v>-14.3</v>
      </c>
      <c r="D1095" s="37" t="s">
        <v>19</v>
      </c>
      <c r="E1095" s="34">
        <v>3296.22</v>
      </c>
      <c r="F1095" s="39">
        <f>ROUND(C1095*E1095,2)</f>
        <v>-47135.95</v>
      </c>
      <c r="G1095" s="39">
        <f t="shared" si="97"/>
        <v>-47135.95</v>
      </c>
      <c r="H1095" s="26">
        <f t="shared" si="98"/>
        <v>0</v>
      </c>
    </row>
    <row r="1096" spans="1:8" ht="26.4" x14ac:dyDescent="0.25">
      <c r="A1096" s="40" t="s">
        <v>458</v>
      </c>
      <c r="B1096" s="41" t="s">
        <v>459</v>
      </c>
      <c r="C1096" s="115">
        <v>-1</v>
      </c>
      <c r="D1096" s="37" t="s">
        <v>42</v>
      </c>
      <c r="E1096" s="34">
        <v>8410.2999999999993</v>
      </c>
      <c r="F1096" s="39">
        <f>ROUND(C1096*E1096,2)</f>
        <v>-8410.2999999999993</v>
      </c>
      <c r="G1096" s="39">
        <f t="shared" si="97"/>
        <v>-8410.2999999999993</v>
      </c>
      <c r="H1096" s="26">
        <f t="shared" si="98"/>
        <v>0</v>
      </c>
    </row>
    <row r="1097" spans="1:8" x14ac:dyDescent="0.25">
      <c r="A1097" s="40" t="s">
        <v>460</v>
      </c>
      <c r="B1097" s="41" t="s">
        <v>354</v>
      </c>
      <c r="C1097" s="115">
        <v>-315.83</v>
      </c>
      <c r="D1097" s="37" t="s">
        <v>28</v>
      </c>
      <c r="E1097" s="34">
        <v>76.86</v>
      </c>
      <c r="F1097" s="39">
        <f>ROUND(C1097*E1097,2)</f>
        <v>-24274.69</v>
      </c>
      <c r="G1097" s="39">
        <f t="shared" si="97"/>
        <v>-24274.69</v>
      </c>
      <c r="H1097" s="26">
        <f t="shared" si="98"/>
        <v>0</v>
      </c>
    </row>
    <row r="1098" spans="1:8" x14ac:dyDescent="0.25">
      <c r="A1098" s="42"/>
      <c r="B1098" s="100"/>
      <c r="C1098" s="46"/>
      <c r="D1098" s="37"/>
      <c r="E1098" s="34"/>
      <c r="F1098" s="38"/>
      <c r="G1098" s="39">
        <f t="shared" si="97"/>
        <v>0</v>
      </c>
      <c r="H1098" s="26">
        <f t="shared" si="98"/>
        <v>0</v>
      </c>
    </row>
    <row r="1099" spans="1:8" x14ac:dyDescent="0.25">
      <c r="A1099" s="43">
        <v>5.3</v>
      </c>
      <c r="B1099" s="30" t="s">
        <v>390</v>
      </c>
      <c r="C1099" s="36"/>
      <c r="D1099" s="37"/>
      <c r="E1099" s="34"/>
      <c r="F1099" s="38"/>
      <c r="G1099" s="39">
        <f t="shared" si="97"/>
        <v>0</v>
      </c>
      <c r="H1099" s="26">
        <f t="shared" si="98"/>
        <v>0</v>
      </c>
    </row>
    <row r="1100" spans="1:8" x14ac:dyDescent="0.25">
      <c r="A1100" s="40" t="s">
        <v>461</v>
      </c>
      <c r="B1100" s="101" t="s">
        <v>392</v>
      </c>
      <c r="C1100" s="115">
        <v>-83.82</v>
      </c>
      <c r="D1100" s="37" t="s">
        <v>19</v>
      </c>
      <c r="E1100" s="34">
        <v>383.2</v>
      </c>
      <c r="F1100" s="39">
        <f>ROUND(C1100*E1100,2)</f>
        <v>-32119.82</v>
      </c>
      <c r="G1100" s="39">
        <f t="shared" si="97"/>
        <v>-32119.82</v>
      </c>
      <c r="H1100" s="26">
        <f t="shared" si="98"/>
        <v>0</v>
      </c>
    </row>
    <row r="1101" spans="1:8" ht="26.4" x14ac:dyDescent="0.25">
      <c r="A1101" s="40" t="s">
        <v>462</v>
      </c>
      <c r="B1101" s="60" t="s">
        <v>394</v>
      </c>
      <c r="C1101" s="115">
        <v>-77.22</v>
      </c>
      <c r="D1101" s="37" t="s">
        <v>19</v>
      </c>
      <c r="E1101" s="34">
        <v>3679.33</v>
      </c>
      <c r="F1101" s="39">
        <f>ROUND(C1101*E1101,2)</f>
        <v>-284117.86</v>
      </c>
      <c r="G1101" s="39">
        <f t="shared" si="97"/>
        <v>-284117.86</v>
      </c>
      <c r="H1101" s="26">
        <f t="shared" si="98"/>
        <v>0</v>
      </c>
    </row>
    <row r="1102" spans="1:8" x14ac:dyDescent="0.25">
      <c r="A1102" s="40" t="s">
        <v>463</v>
      </c>
      <c r="B1102" s="101" t="s">
        <v>396</v>
      </c>
      <c r="C1102" s="115">
        <v>-1</v>
      </c>
      <c r="D1102" s="37" t="s">
        <v>42</v>
      </c>
      <c r="E1102" s="34">
        <v>31624.73</v>
      </c>
      <c r="F1102" s="39">
        <f>ROUND(C1102*E1102,2)</f>
        <v>-31624.73</v>
      </c>
      <c r="G1102" s="39">
        <f t="shared" si="97"/>
        <v>-31624.73</v>
      </c>
      <c r="H1102" s="26">
        <f t="shared" si="98"/>
        <v>0</v>
      </c>
    </row>
    <row r="1103" spans="1:8" x14ac:dyDescent="0.25">
      <c r="A1103" s="51"/>
      <c r="B1103" s="101"/>
      <c r="C1103" s="46"/>
      <c r="D1103" s="37"/>
      <c r="E1103" s="34"/>
      <c r="F1103" s="38"/>
      <c r="G1103" s="39">
        <f t="shared" si="97"/>
        <v>0</v>
      </c>
      <c r="H1103" s="26">
        <f t="shared" si="98"/>
        <v>0</v>
      </c>
    </row>
    <row r="1104" spans="1:8" x14ac:dyDescent="0.25">
      <c r="A1104" s="43">
        <v>5.4</v>
      </c>
      <c r="B1104" s="30" t="s">
        <v>464</v>
      </c>
      <c r="C1104" s="36"/>
      <c r="D1104" s="37"/>
      <c r="E1104" s="34"/>
      <c r="F1104" s="38"/>
      <c r="G1104" s="39">
        <f t="shared" ref="G1104:G1167" si="101">ROUND(C1104*E1104,2)</f>
        <v>0</v>
      </c>
      <c r="H1104" s="26">
        <f t="shared" si="98"/>
        <v>0</v>
      </c>
    </row>
    <row r="1105" spans="1:8" ht="79.2" x14ac:dyDescent="0.25">
      <c r="A1105" s="40" t="s">
        <v>465</v>
      </c>
      <c r="B1105" s="41" t="s">
        <v>466</v>
      </c>
      <c r="C1105" s="115">
        <v>-33</v>
      </c>
      <c r="D1105" s="37" t="s">
        <v>360</v>
      </c>
      <c r="E1105" s="34">
        <v>639.63</v>
      </c>
      <c r="F1105" s="39">
        <f t="shared" ref="F1105:F1110" si="102">ROUND(C1105*E1105,2)</f>
        <v>-21107.79</v>
      </c>
      <c r="G1105" s="39">
        <f t="shared" si="101"/>
        <v>-21107.79</v>
      </c>
      <c r="H1105" s="26">
        <f t="shared" ref="H1105:H1168" si="103">G1105-F1105</f>
        <v>0</v>
      </c>
    </row>
    <row r="1106" spans="1:8" ht="52.8" x14ac:dyDescent="0.25">
      <c r="A1106" s="40" t="s">
        <v>467</v>
      </c>
      <c r="B1106" s="41" t="s">
        <v>379</v>
      </c>
      <c r="C1106" s="115">
        <v>-165</v>
      </c>
      <c r="D1106" s="37" t="s">
        <v>360</v>
      </c>
      <c r="E1106" s="34">
        <v>90.75</v>
      </c>
      <c r="F1106" s="39">
        <f t="shared" si="102"/>
        <v>-14973.75</v>
      </c>
      <c r="G1106" s="39">
        <f t="shared" si="101"/>
        <v>-14973.75</v>
      </c>
      <c r="H1106" s="26">
        <f t="shared" si="103"/>
        <v>0</v>
      </c>
    </row>
    <row r="1107" spans="1:8" ht="26.4" x14ac:dyDescent="0.25">
      <c r="A1107" s="40" t="s">
        <v>468</v>
      </c>
      <c r="B1107" s="60" t="s">
        <v>469</v>
      </c>
      <c r="C1107" s="115">
        <v>-39.6</v>
      </c>
      <c r="D1107" s="37" t="s">
        <v>24</v>
      </c>
      <c r="E1107" s="34">
        <v>581.87</v>
      </c>
      <c r="F1107" s="39">
        <f t="shared" si="102"/>
        <v>-23042.05</v>
      </c>
      <c r="G1107" s="39">
        <f t="shared" si="101"/>
        <v>-23042.05</v>
      </c>
      <c r="H1107" s="26">
        <f t="shared" si="103"/>
        <v>0</v>
      </c>
    </row>
    <row r="1108" spans="1:8" x14ac:dyDescent="0.25">
      <c r="A1108" s="40" t="s">
        <v>470</v>
      </c>
      <c r="B1108" s="60" t="s">
        <v>383</v>
      </c>
      <c r="C1108" s="115">
        <v>-9</v>
      </c>
      <c r="D1108" s="37" t="s">
        <v>42</v>
      </c>
      <c r="E1108" s="34">
        <v>13928.37</v>
      </c>
      <c r="F1108" s="39">
        <f t="shared" si="102"/>
        <v>-125355.33</v>
      </c>
      <c r="G1108" s="39">
        <f t="shared" si="101"/>
        <v>-125355.33</v>
      </c>
      <c r="H1108" s="26">
        <f t="shared" si="103"/>
        <v>0</v>
      </c>
    </row>
    <row r="1109" spans="1:8" ht="26.4" x14ac:dyDescent="0.25">
      <c r="A1109" s="40" t="s">
        <v>471</v>
      </c>
      <c r="B1109" s="60" t="s">
        <v>385</v>
      </c>
      <c r="C1109" s="115">
        <v>-7</v>
      </c>
      <c r="D1109" s="37" t="s">
        <v>42</v>
      </c>
      <c r="E1109" s="34">
        <v>41767.629999999997</v>
      </c>
      <c r="F1109" s="39">
        <f t="shared" si="102"/>
        <v>-292373.40999999997</v>
      </c>
      <c r="G1109" s="39">
        <f t="shared" si="101"/>
        <v>-292373.40999999997</v>
      </c>
      <c r="H1109" s="26">
        <f t="shared" si="103"/>
        <v>0</v>
      </c>
    </row>
    <row r="1110" spans="1:8" x14ac:dyDescent="0.25">
      <c r="A1110" s="40" t="s">
        <v>472</v>
      </c>
      <c r="B1110" s="101" t="s">
        <v>473</v>
      </c>
      <c r="C1110" s="115">
        <v>-1</v>
      </c>
      <c r="D1110" s="37" t="s">
        <v>42</v>
      </c>
      <c r="E1110" s="34">
        <v>36509.47</v>
      </c>
      <c r="F1110" s="39">
        <f t="shared" si="102"/>
        <v>-36509.47</v>
      </c>
      <c r="G1110" s="39">
        <f t="shared" si="101"/>
        <v>-36509.47</v>
      </c>
      <c r="H1110" s="26">
        <f t="shared" si="103"/>
        <v>0</v>
      </c>
    </row>
    <row r="1111" spans="1:8" x14ac:dyDescent="0.25">
      <c r="A1111" s="40"/>
      <c r="B1111" s="101"/>
      <c r="C1111" s="46"/>
      <c r="D1111" s="37"/>
      <c r="E1111" s="34"/>
      <c r="F1111" s="38"/>
      <c r="G1111" s="39">
        <f t="shared" si="101"/>
        <v>0</v>
      </c>
      <c r="H1111" s="26">
        <f t="shared" si="103"/>
        <v>0</v>
      </c>
    </row>
    <row r="1112" spans="1:8" x14ac:dyDescent="0.25">
      <c r="A1112" s="35">
        <v>6</v>
      </c>
      <c r="B1112" s="30" t="s">
        <v>474</v>
      </c>
      <c r="C1112" s="36"/>
      <c r="D1112" s="37"/>
      <c r="E1112" s="34"/>
      <c r="F1112" s="38"/>
      <c r="G1112" s="39">
        <f t="shared" si="101"/>
        <v>0</v>
      </c>
      <c r="H1112" s="26">
        <f t="shared" si="103"/>
        <v>0</v>
      </c>
    </row>
    <row r="1113" spans="1:8" x14ac:dyDescent="0.25">
      <c r="A1113" s="104">
        <v>6.1</v>
      </c>
      <c r="B1113" s="30" t="s">
        <v>349</v>
      </c>
      <c r="C1113" s="36"/>
      <c r="D1113" s="37"/>
      <c r="E1113" s="34"/>
      <c r="F1113" s="38"/>
      <c r="G1113" s="39">
        <f t="shared" si="101"/>
        <v>0</v>
      </c>
      <c r="H1113" s="26">
        <f t="shared" si="103"/>
        <v>0</v>
      </c>
    </row>
    <row r="1114" spans="1:8" x14ac:dyDescent="0.25">
      <c r="A1114" s="40" t="s">
        <v>475</v>
      </c>
      <c r="B1114" s="101" t="s">
        <v>351</v>
      </c>
      <c r="C1114" s="115">
        <v>-260.33999999999997</v>
      </c>
      <c r="D1114" s="37" t="s">
        <v>28</v>
      </c>
      <c r="E1114" s="34">
        <v>119.33</v>
      </c>
      <c r="F1114" s="39">
        <f>ROUND(C1114*E1114,2)</f>
        <v>-31066.37</v>
      </c>
      <c r="G1114" s="39">
        <f t="shared" si="101"/>
        <v>-31066.37</v>
      </c>
      <c r="H1114" s="26">
        <f t="shared" si="103"/>
        <v>0</v>
      </c>
    </row>
    <row r="1115" spans="1:8" x14ac:dyDescent="0.25">
      <c r="A1115" s="40"/>
      <c r="B1115" s="41"/>
      <c r="C1115" s="46"/>
      <c r="D1115" s="37"/>
      <c r="E1115" s="34"/>
      <c r="F1115" s="38"/>
      <c r="G1115" s="39">
        <f t="shared" si="101"/>
        <v>0</v>
      </c>
      <c r="H1115" s="26">
        <f t="shared" si="103"/>
        <v>0</v>
      </c>
    </row>
    <row r="1116" spans="1:8" x14ac:dyDescent="0.25">
      <c r="A1116" s="43">
        <v>6.2</v>
      </c>
      <c r="B1116" s="30" t="s">
        <v>352</v>
      </c>
      <c r="C1116" s="36"/>
      <c r="D1116" s="37"/>
      <c r="E1116" s="34"/>
      <c r="F1116" s="38"/>
      <c r="G1116" s="39">
        <f t="shared" si="101"/>
        <v>0</v>
      </c>
      <c r="H1116" s="26">
        <f t="shared" si="103"/>
        <v>0</v>
      </c>
    </row>
    <row r="1117" spans="1:8" ht="26.4" x14ac:dyDescent="0.25">
      <c r="A1117" s="40" t="s">
        <v>476</v>
      </c>
      <c r="B1117" s="60" t="s">
        <v>477</v>
      </c>
      <c r="C1117" s="115">
        <v>-12.1</v>
      </c>
      <c r="D1117" s="37" t="s">
        <v>19</v>
      </c>
      <c r="E1117" s="34">
        <v>3296.22</v>
      </c>
      <c r="F1117" s="39">
        <f>ROUND(C1117*E1117,2)</f>
        <v>-39884.26</v>
      </c>
      <c r="G1117" s="39">
        <f t="shared" si="101"/>
        <v>-39884.26</v>
      </c>
      <c r="H1117" s="26">
        <f t="shared" si="103"/>
        <v>0</v>
      </c>
    </row>
    <row r="1118" spans="1:8" x14ac:dyDescent="0.25">
      <c r="A1118" s="40" t="s">
        <v>478</v>
      </c>
      <c r="B1118" s="60" t="s">
        <v>354</v>
      </c>
      <c r="C1118" s="115">
        <v>-260.33999999999997</v>
      </c>
      <c r="D1118" s="37" t="s">
        <v>28</v>
      </c>
      <c r="E1118" s="34">
        <v>76.86</v>
      </c>
      <c r="F1118" s="39">
        <f>ROUND(C1118*E1118,2)</f>
        <v>-20009.73</v>
      </c>
      <c r="G1118" s="39">
        <f t="shared" si="101"/>
        <v>-20009.73</v>
      </c>
      <c r="H1118" s="26">
        <f t="shared" si="103"/>
        <v>0</v>
      </c>
    </row>
    <row r="1119" spans="1:8" ht="26.4" x14ac:dyDescent="0.25">
      <c r="A1119" s="40" t="s">
        <v>479</v>
      </c>
      <c r="B1119" s="60" t="s">
        <v>388</v>
      </c>
      <c r="C1119" s="115">
        <v>-3</v>
      </c>
      <c r="D1119" s="37" t="s">
        <v>42</v>
      </c>
      <c r="E1119" s="34">
        <v>12268.36</v>
      </c>
      <c r="F1119" s="39">
        <f>ROUND(C1119*E1119,2)</f>
        <v>-36805.08</v>
      </c>
      <c r="G1119" s="39">
        <f t="shared" si="101"/>
        <v>-36805.08</v>
      </c>
      <c r="H1119" s="26">
        <f t="shared" si="103"/>
        <v>0</v>
      </c>
    </row>
    <row r="1120" spans="1:8" x14ac:dyDescent="0.25">
      <c r="A1120" s="40"/>
      <c r="B1120" s="101"/>
      <c r="C1120" s="46"/>
      <c r="D1120" s="37"/>
      <c r="E1120" s="34"/>
      <c r="F1120" s="38"/>
      <c r="G1120" s="39">
        <f t="shared" si="101"/>
        <v>0</v>
      </c>
      <c r="H1120" s="26">
        <f t="shared" si="103"/>
        <v>0</v>
      </c>
    </row>
    <row r="1121" spans="1:8" x14ac:dyDescent="0.25">
      <c r="A1121" s="43">
        <v>6.3</v>
      </c>
      <c r="B1121" s="30" t="s">
        <v>397</v>
      </c>
      <c r="C1121" s="36"/>
      <c r="D1121" s="37"/>
      <c r="E1121" s="34"/>
      <c r="F1121" s="38"/>
      <c r="G1121" s="39">
        <f t="shared" si="101"/>
        <v>0</v>
      </c>
      <c r="H1121" s="26">
        <f t="shared" si="103"/>
        <v>0</v>
      </c>
    </row>
    <row r="1122" spans="1:8" ht="52.8" x14ac:dyDescent="0.25">
      <c r="A1122" s="40" t="s">
        <v>480</v>
      </c>
      <c r="B1122" s="60" t="s">
        <v>419</v>
      </c>
      <c r="C1122" s="115">
        <v>-5</v>
      </c>
      <c r="D1122" s="37" t="s">
        <v>42</v>
      </c>
      <c r="E1122" s="34">
        <v>48613.16</v>
      </c>
      <c r="F1122" s="39">
        <f t="shared" ref="F1122:F1129" si="104">ROUND(C1122*E1122,2)</f>
        <v>-243065.8</v>
      </c>
      <c r="G1122" s="39">
        <f t="shared" si="101"/>
        <v>-243065.8</v>
      </c>
      <c r="H1122" s="26">
        <f t="shared" si="103"/>
        <v>0</v>
      </c>
    </row>
    <row r="1123" spans="1:8" x14ac:dyDescent="0.25">
      <c r="A1123" s="52" t="s">
        <v>481</v>
      </c>
      <c r="B1123" s="53" t="s">
        <v>359</v>
      </c>
      <c r="C1123" s="118">
        <v>-1265</v>
      </c>
      <c r="D1123" s="55" t="s">
        <v>360</v>
      </c>
      <c r="E1123" s="56">
        <v>37.659999999999997</v>
      </c>
      <c r="F1123" s="119">
        <f t="shared" si="104"/>
        <v>-47639.9</v>
      </c>
      <c r="G1123" s="39">
        <f t="shared" si="101"/>
        <v>-47639.9</v>
      </c>
      <c r="H1123" s="26">
        <f t="shared" si="103"/>
        <v>0</v>
      </c>
    </row>
    <row r="1124" spans="1:8" x14ac:dyDescent="0.25">
      <c r="A1124" s="40" t="s">
        <v>482</v>
      </c>
      <c r="B1124" s="41" t="s">
        <v>362</v>
      </c>
      <c r="C1124" s="115">
        <v>-1</v>
      </c>
      <c r="D1124" s="37" t="s">
        <v>42</v>
      </c>
      <c r="E1124" s="34">
        <v>4029.73</v>
      </c>
      <c r="F1124" s="39">
        <f t="shared" si="104"/>
        <v>-4029.73</v>
      </c>
      <c r="G1124" s="39">
        <f t="shared" si="101"/>
        <v>-4029.73</v>
      </c>
      <c r="H1124" s="26">
        <f t="shared" si="103"/>
        <v>0</v>
      </c>
    </row>
    <row r="1125" spans="1:8" x14ac:dyDescent="0.25">
      <c r="A1125" s="40" t="s">
        <v>483</v>
      </c>
      <c r="B1125" s="101" t="s">
        <v>370</v>
      </c>
      <c r="C1125" s="115">
        <v>-1</v>
      </c>
      <c r="D1125" s="37" t="s">
        <v>42</v>
      </c>
      <c r="E1125" s="34">
        <v>11258.61</v>
      </c>
      <c r="F1125" s="39">
        <f t="shared" si="104"/>
        <v>-11258.61</v>
      </c>
      <c r="G1125" s="39">
        <f t="shared" si="101"/>
        <v>-11258.61</v>
      </c>
      <c r="H1125" s="26">
        <f t="shared" si="103"/>
        <v>0</v>
      </c>
    </row>
    <row r="1126" spans="1:8" x14ac:dyDescent="0.25">
      <c r="A1126" s="40" t="s">
        <v>484</v>
      </c>
      <c r="B1126" s="60" t="s">
        <v>485</v>
      </c>
      <c r="C1126" s="115">
        <v>-1</v>
      </c>
      <c r="D1126" s="37" t="s">
        <v>42</v>
      </c>
      <c r="E1126" s="34">
        <v>71364.600000000006</v>
      </c>
      <c r="F1126" s="39">
        <f t="shared" si="104"/>
        <v>-71364.600000000006</v>
      </c>
      <c r="G1126" s="39">
        <f t="shared" si="101"/>
        <v>-71364.600000000006</v>
      </c>
      <c r="H1126" s="26">
        <f t="shared" si="103"/>
        <v>0</v>
      </c>
    </row>
    <row r="1127" spans="1:8" x14ac:dyDescent="0.25">
      <c r="A1127" s="40" t="s">
        <v>486</v>
      </c>
      <c r="B1127" s="101" t="s">
        <v>403</v>
      </c>
      <c r="C1127" s="115">
        <v>-4</v>
      </c>
      <c r="D1127" s="37" t="s">
        <v>42</v>
      </c>
      <c r="E1127" s="34">
        <v>4508.93</v>
      </c>
      <c r="F1127" s="39">
        <f t="shared" si="104"/>
        <v>-18035.72</v>
      </c>
      <c r="G1127" s="39">
        <f t="shared" si="101"/>
        <v>-18035.72</v>
      </c>
      <c r="H1127" s="26">
        <f t="shared" si="103"/>
        <v>0</v>
      </c>
    </row>
    <row r="1128" spans="1:8" x14ac:dyDescent="0.25">
      <c r="A1128" s="40" t="s">
        <v>487</v>
      </c>
      <c r="B1128" s="101" t="s">
        <v>372</v>
      </c>
      <c r="C1128" s="115">
        <v>-5</v>
      </c>
      <c r="D1128" s="37" t="s">
        <v>42</v>
      </c>
      <c r="E1128" s="34">
        <v>5670.37</v>
      </c>
      <c r="F1128" s="39">
        <f t="shared" si="104"/>
        <v>-28351.85</v>
      </c>
      <c r="G1128" s="39">
        <f t="shared" si="101"/>
        <v>-28351.85</v>
      </c>
      <c r="H1128" s="26">
        <f t="shared" si="103"/>
        <v>0</v>
      </c>
    </row>
    <row r="1129" spans="1:8" x14ac:dyDescent="0.25">
      <c r="A1129" s="40" t="s">
        <v>488</v>
      </c>
      <c r="B1129" s="101" t="s">
        <v>374</v>
      </c>
      <c r="C1129" s="115">
        <v>-4</v>
      </c>
      <c r="D1129" s="37" t="s">
        <v>42</v>
      </c>
      <c r="E1129" s="34">
        <v>5617.89</v>
      </c>
      <c r="F1129" s="39">
        <f t="shared" si="104"/>
        <v>-22471.56</v>
      </c>
      <c r="G1129" s="39">
        <f t="shared" si="101"/>
        <v>-22471.56</v>
      </c>
      <c r="H1129" s="26">
        <f t="shared" si="103"/>
        <v>0</v>
      </c>
    </row>
    <row r="1130" spans="1:8" x14ac:dyDescent="0.25">
      <c r="A1130" s="40"/>
      <c r="B1130" s="101"/>
      <c r="C1130" s="46"/>
      <c r="D1130" s="37"/>
      <c r="E1130" s="48"/>
      <c r="F1130" s="38"/>
      <c r="G1130" s="39">
        <f t="shared" si="101"/>
        <v>0</v>
      </c>
      <c r="H1130" s="26">
        <f t="shared" si="103"/>
        <v>0</v>
      </c>
    </row>
    <row r="1131" spans="1:8" x14ac:dyDescent="0.25">
      <c r="A1131" s="43">
        <v>6.4</v>
      </c>
      <c r="B1131" s="30" t="s">
        <v>464</v>
      </c>
      <c r="C1131" s="36"/>
      <c r="D1131" s="37"/>
      <c r="E1131" s="48"/>
      <c r="F1131" s="38"/>
      <c r="G1131" s="39">
        <f t="shared" si="101"/>
        <v>0</v>
      </c>
      <c r="H1131" s="26">
        <f t="shared" si="103"/>
        <v>0</v>
      </c>
    </row>
    <row r="1132" spans="1:8" ht="66" x14ac:dyDescent="0.25">
      <c r="A1132" s="40" t="s">
        <v>489</v>
      </c>
      <c r="B1132" s="60" t="s">
        <v>377</v>
      </c>
      <c r="C1132" s="115">
        <v>-49.5</v>
      </c>
      <c r="D1132" s="37" t="s">
        <v>360</v>
      </c>
      <c r="E1132" s="34">
        <v>639.63</v>
      </c>
      <c r="F1132" s="39">
        <f>ROUND(C1132*E1132,2)</f>
        <v>-31661.69</v>
      </c>
      <c r="G1132" s="39">
        <f t="shared" si="101"/>
        <v>-31661.69</v>
      </c>
      <c r="H1132" s="26">
        <f t="shared" si="103"/>
        <v>0</v>
      </c>
    </row>
    <row r="1133" spans="1:8" ht="52.8" x14ac:dyDescent="0.25">
      <c r="A1133" s="40" t="s">
        <v>490</v>
      </c>
      <c r="B1133" s="41" t="s">
        <v>379</v>
      </c>
      <c r="C1133" s="115">
        <v>-242</v>
      </c>
      <c r="D1133" s="37" t="s">
        <v>360</v>
      </c>
      <c r="E1133" s="34">
        <v>90.75</v>
      </c>
      <c r="F1133" s="39">
        <f>ROUND(C1133*E1133,2)</f>
        <v>-21961.5</v>
      </c>
      <c r="G1133" s="39">
        <f t="shared" si="101"/>
        <v>-21961.5</v>
      </c>
      <c r="H1133" s="26">
        <f t="shared" si="103"/>
        <v>0</v>
      </c>
    </row>
    <row r="1134" spans="1:8" ht="26.4" x14ac:dyDescent="0.25">
      <c r="A1134" s="40" t="s">
        <v>491</v>
      </c>
      <c r="B1134" s="41" t="s">
        <v>409</v>
      </c>
      <c r="C1134" s="115">
        <v>-47.52</v>
      </c>
      <c r="D1134" s="37" t="s">
        <v>24</v>
      </c>
      <c r="E1134" s="34">
        <v>581.87</v>
      </c>
      <c r="F1134" s="39">
        <f>ROUND(C1134*E1134,2)</f>
        <v>-27650.46</v>
      </c>
      <c r="G1134" s="39">
        <f t="shared" si="101"/>
        <v>-27650.46</v>
      </c>
      <c r="H1134" s="26">
        <f t="shared" si="103"/>
        <v>0</v>
      </c>
    </row>
    <row r="1135" spans="1:8" x14ac:dyDescent="0.25">
      <c r="A1135" s="40" t="s">
        <v>492</v>
      </c>
      <c r="B1135" s="101" t="s">
        <v>383</v>
      </c>
      <c r="C1135" s="115">
        <v>-4</v>
      </c>
      <c r="D1135" s="37" t="s">
        <v>42</v>
      </c>
      <c r="E1135" s="34">
        <v>13928.37</v>
      </c>
      <c r="F1135" s="39">
        <f>ROUND(C1135*E1135,2)</f>
        <v>-55713.48</v>
      </c>
      <c r="G1135" s="39">
        <f t="shared" si="101"/>
        <v>-55713.48</v>
      </c>
      <c r="H1135" s="26">
        <f t="shared" si="103"/>
        <v>0</v>
      </c>
    </row>
    <row r="1136" spans="1:8" ht="26.4" x14ac:dyDescent="0.25">
      <c r="A1136" s="40" t="s">
        <v>493</v>
      </c>
      <c r="B1136" s="60" t="s">
        <v>385</v>
      </c>
      <c r="C1136" s="115">
        <v>-4</v>
      </c>
      <c r="D1136" s="37" t="s">
        <v>42</v>
      </c>
      <c r="E1136" s="34">
        <v>41767.629999999997</v>
      </c>
      <c r="F1136" s="39">
        <f>ROUND(C1136*E1136,2)</f>
        <v>-167070.51999999999</v>
      </c>
      <c r="G1136" s="39">
        <f t="shared" si="101"/>
        <v>-167070.51999999999</v>
      </c>
      <c r="H1136" s="26">
        <f t="shared" si="103"/>
        <v>0</v>
      </c>
    </row>
    <row r="1137" spans="1:8" ht="3" customHeight="1" x14ac:dyDescent="0.25">
      <c r="A1137" s="40"/>
      <c r="B1137" s="101"/>
      <c r="C1137" s="46"/>
      <c r="D1137" s="37"/>
      <c r="E1137" s="34"/>
      <c r="F1137" s="38"/>
      <c r="G1137" s="39">
        <f t="shared" si="101"/>
        <v>0</v>
      </c>
      <c r="H1137" s="26">
        <f t="shared" si="103"/>
        <v>0</v>
      </c>
    </row>
    <row r="1138" spans="1:8" x14ac:dyDescent="0.25">
      <c r="A1138" s="35">
        <v>7</v>
      </c>
      <c r="B1138" s="30" t="s">
        <v>494</v>
      </c>
      <c r="C1138" s="36"/>
      <c r="D1138" s="37"/>
      <c r="E1138" s="34"/>
      <c r="F1138" s="38"/>
      <c r="G1138" s="39">
        <f t="shared" si="101"/>
        <v>0</v>
      </c>
      <c r="H1138" s="26">
        <f t="shared" si="103"/>
        <v>0</v>
      </c>
    </row>
    <row r="1139" spans="1:8" x14ac:dyDescent="0.25">
      <c r="A1139" s="43">
        <v>7.1</v>
      </c>
      <c r="B1139" s="30" t="s">
        <v>349</v>
      </c>
      <c r="C1139" s="36"/>
      <c r="D1139" s="37"/>
      <c r="E1139" s="34"/>
      <c r="F1139" s="38"/>
      <c r="G1139" s="39">
        <f t="shared" si="101"/>
        <v>0</v>
      </c>
      <c r="H1139" s="26">
        <f t="shared" si="103"/>
        <v>0</v>
      </c>
    </row>
    <row r="1140" spans="1:8" x14ac:dyDescent="0.25">
      <c r="A1140" s="40" t="s">
        <v>495</v>
      </c>
      <c r="B1140" s="101" t="s">
        <v>351</v>
      </c>
      <c r="C1140" s="115">
        <v>-1121.02</v>
      </c>
      <c r="D1140" s="37" t="s">
        <v>28</v>
      </c>
      <c r="E1140" s="34">
        <v>119.33</v>
      </c>
      <c r="F1140" s="39">
        <f>ROUND(C1140*E1140,2)</f>
        <v>-133771.32</v>
      </c>
      <c r="G1140" s="39">
        <f t="shared" si="101"/>
        <v>-133771.32</v>
      </c>
      <c r="H1140" s="26">
        <f t="shared" si="103"/>
        <v>0</v>
      </c>
    </row>
    <row r="1141" spans="1:8" ht="4.5" customHeight="1" x14ac:dyDescent="0.25">
      <c r="A1141" s="51"/>
      <c r="B1141" s="101"/>
      <c r="C1141" s="115" t="s">
        <v>547</v>
      </c>
      <c r="D1141" s="37"/>
      <c r="E1141" s="34"/>
      <c r="F1141" s="38"/>
      <c r="G1141" s="39">
        <f t="shared" si="101"/>
        <v>0</v>
      </c>
      <c r="H1141" s="26">
        <f t="shared" si="103"/>
        <v>0</v>
      </c>
    </row>
    <row r="1142" spans="1:8" x14ac:dyDescent="0.25">
      <c r="A1142" s="43">
        <v>7.2</v>
      </c>
      <c r="B1142" s="30" t="s">
        <v>352</v>
      </c>
      <c r="C1142" s="115"/>
      <c r="D1142" s="37"/>
      <c r="E1142" s="34"/>
      <c r="F1142" s="38"/>
      <c r="G1142" s="39">
        <f t="shared" si="101"/>
        <v>0</v>
      </c>
      <c r="H1142" s="26">
        <f t="shared" si="103"/>
        <v>0</v>
      </c>
    </row>
    <row r="1143" spans="1:8" ht="26.4" x14ac:dyDescent="0.25">
      <c r="A1143" s="40" t="s">
        <v>496</v>
      </c>
      <c r="B1143" s="41" t="s">
        <v>497</v>
      </c>
      <c r="C1143" s="115">
        <v>-42.2</v>
      </c>
      <c r="D1143" s="37" t="s">
        <v>19</v>
      </c>
      <c r="E1143" s="34">
        <v>7486.1</v>
      </c>
      <c r="F1143" s="39">
        <f>ROUND(C1143*E1143,2)</f>
        <v>-315913.42</v>
      </c>
      <c r="G1143" s="39">
        <f t="shared" si="101"/>
        <v>-315913.42</v>
      </c>
      <c r="H1143" s="26">
        <f t="shared" si="103"/>
        <v>0</v>
      </c>
    </row>
    <row r="1144" spans="1:8" ht="26.4" x14ac:dyDescent="0.25">
      <c r="A1144" s="40" t="s">
        <v>498</v>
      </c>
      <c r="B1144" s="60" t="s">
        <v>499</v>
      </c>
      <c r="C1144" s="115">
        <v>-1</v>
      </c>
      <c r="D1144" s="37" t="s">
        <v>42</v>
      </c>
      <c r="E1144" s="34">
        <v>15385.35</v>
      </c>
      <c r="F1144" s="39">
        <f>ROUND(C1144*E1144,2)</f>
        <v>-15385.35</v>
      </c>
      <c r="G1144" s="39">
        <f t="shared" si="101"/>
        <v>-15385.35</v>
      </c>
      <c r="H1144" s="26">
        <f t="shared" si="103"/>
        <v>0</v>
      </c>
    </row>
    <row r="1145" spans="1:8" ht="26.4" x14ac:dyDescent="0.25">
      <c r="A1145" s="40" t="s">
        <v>500</v>
      </c>
      <c r="B1145" s="60" t="s">
        <v>501</v>
      </c>
      <c r="C1145" s="115">
        <v>-1</v>
      </c>
      <c r="D1145" s="37" t="s">
        <v>42</v>
      </c>
      <c r="E1145" s="34">
        <v>13230.16</v>
      </c>
      <c r="F1145" s="39">
        <f>ROUND(C1145*E1145,2)</f>
        <v>-13230.16</v>
      </c>
      <c r="G1145" s="39">
        <f t="shared" si="101"/>
        <v>-13230.16</v>
      </c>
      <c r="H1145" s="26">
        <f t="shared" si="103"/>
        <v>0</v>
      </c>
    </row>
    <row r="1146" spans="1:8" x14ac:dyDescent="0.25">
      <c r="A1146" s="40" t="s">
        <v>502</v>
      </c>
      <c r="B1146" s="101" t="s">
        <v>503</v>
      </c>
      <c r="C1146" s="115">
        <v>-1</v>
      </c>
      <c r="D1146" s="37" t="s">
        <v>42</v>
      </c>
      <c r="E1146" s="34">
        <v>24370.93</v>
      </c>
      <c r="F1146" s="39">
        <f>ROUND(C1146*E1146,2)</f>
        <v>-24370.93</v>
      </c>
      <c r="G1146" s="39">
        <f t="shared" si="101"/>
        <v>-24370.93</v>
      </c>
      <c r="H1146" s="26">
        <f t="shared" si="103"/>
        <v>0</v>
      </c>
    </row>
    <row r="1147" spans="1:8" x14ac:dyDescent="0.25">
      <c r="A1147" s="40" t="s">
        <v>504</v>
      </c>
      <c r="B1147" s="101" t="s">
        <v>354</v>
      </c>
      <c r="C1147" s="115">
        <v>-1121.02</v>
      </c>
      <c r="D1147" s="37" t="s">
        <v>28</v>
      </c>
      <c r="E1147" s="34">
        <v>76.86</v>
      </c>
      <c r="F1147" s="39">
        <f>ROUND(C1147*E1147,2)</f>
        <v>-86161.600000000006</v>
      </c>
      <c r="G1147" s="39">
        <f t="shared" si="101"/>
        <v>-86161.600000000006</v>
      </c>
      <c r="H1147" s="26">
        <f t="shared" si="103"/>
        <v>0</v>
      </c>
    </row>
    <row r="1148" spans="1:8" ht="7.5" customHeight="1" x14ac:dyDescent="0.25">
      <c r="A1148" s="59"/>
      <c r="B1148" s="101"/>
      <c r="C1148" s="46"/>
      <c r="D1148" s="37"/>
      <c r="E1148" s="34"/>
      <c r="F1148" s="38"/>
      <c r="G1148" s="39">
        <f t="shared" si="101"/>
        <v>0</v>
      </c>
      <c r="H1148" s="26">
        <f t="shared" si="103"/>
        <v>0</v>
      </c>
    </row>
    <row r="1149" spans="1:8" x14ac:dyDescent="0.25">
      <c r="A1149" s="43">
        <v>7.3</v>
      </c>
      <c r="B1149" s="30" t="s">
        <v>397</v>
      </c>
      <c r="C1149" s="36"/>
      <c r="D1149" s="37"/>
      <c r="E1149" s="34"/>
      <c r="F1149" s="38"/>
      <c r="G1149" s="39">
        <f t="shared" si="101"/>
        <v>0</v>
      </c>
      <c r="H1149" s="26">
        <f t="shared" si="103"/>
        <v>0</v>
      </c>
    </row>
    <row r="1150" spans="1:8" ht="52.8" x14ac:dyDescent="0.25">
      <c r="A1150" s="40" t="s">
        <v>505</v>
      </c>
      <c r="B1150" s="60" t="s">
        <v>357</v>
      </c>
      <c r="C1150" s="115">
        <v>-4</v>
      </c>
      <c r="D1150" s="37" t="s">
        <v>42</v>
      </c>
      <c r="E1150" s="34">
        <v>48613.16</v>
      </c>
      <c r="F1150" s="39">
        <f t="shared" ref="F1150:F1156" si="105">ROUND(C1150*E1150,2)</f>
        <v>-194452.64</v>
      </c>
      <c r="G1150" s="39">
        <f t="shared" si="101"/>
        <v>-194452.64</v>
      </c>
      <c r="H1150" s="26">
        <f t="shared" si="103"/>
        <v>0</v>
      </c>
    </row>
    <row r="1151" spans="1:8" x14ac:dyDescent="0.25">
      <c r="A1151" s="40" t="s">
        <v>506</v>
      </c>
      <c r="B1151" s="41" t="s">
        <v>359</v>
      </c>
      <c r="C1151" s="115">
        <v>-1265</v>
      </c>
      <c r="D1151" s="37" t="s">
        <v>360</v>
      </c>
      <c r="E1151" s="34">
        <v>37.659999999999997</v>
      </c>
      <c r="F1151" s="39">
        <f t="shared" si="105"/>
        <v>-47639.9</v>
      </c>
      <c r="G1151" s="39">
        <f t="shared" si="101"/>
        <v>-47639.9</v>
      </c>
      <c r="H1151" s="26">
        <f t="shared" si="103"/>
        <v>0</v>
      </c>
    </row>
    <row r="1152" spans="1:8" x14ac:dyDescent="0.25">
      <c r="A1152" s="40" t="s">
        <v>507</v>
      </c>
      <c r="B1152" s="41" t="s">
        <v>362</v>
      </c>
      <c r="C1152" s="115">
        <v>-2</v>
      </c>
      <c r="D1152" s="37" t="s">
        <v>42</v>
      </c>
      <c r="E1152" s="34">
        <v>4029.73</v>
      </c>
      <c r="F1152" s="39">
        <f t="shared" si="105"/>
        <v>-8059.46</v>
      </c>
      <c r="G1152" s="39">
        <f t="shared" si="101"/>
        <v>-8059.46</v>
      </c>
      <c r="H1152" s="26">
        <f t="shared" si="103"/>
        <v>0</v>
      </c>
    </row>
    <row r="1153" spans="1:8" x14ac:dyDescent="0.25">
      <c r="A1153" s="40" t="s">
        <v>508</v>
      </c>
      <c r="B1153" s="101" t="s">
        <v>368</v>
      </c>
      <c r="C1153" s="115">
        <v>-1</v>
      </c>
      <c r="D1153" s="37" t="s">
        <v>42</v>
      </c>
      <c r="E1153" s="34">
        <v>71364.600000000006</v>
      </c>
      <c r="F1153" s="39">
        <f t="shared" si="105"/>
        <v>-71364.600000000006</v>
      </c>
      <c r="G1153" s="39">
        <f t="shared" si="101"/>
        <v>-71364.600000000006</v>
      </c>
      <c r="H1153" s="26">
        <f t="shared" si="103"/>
        <v>0</v>
      </c>
    </row>
    <row r="1154" spans="1:8" x14ac:dyDescent="0.25">
      <c r="A1154" s="40" t="s">
        <v>509</v>
      </c>
      <c r="B1154" s="60" t="s">
        <v>403</v>
      </c>
      <c r="C1154" s="115">
        <v>-1</v>
      </c>
      <c r="D1154" s="37" t="s">
        <v>42</v>
      </c>
      <c r="E1154" s="34">
        <v>4508.93</v>
      </c>
      <c r="F1154" s="39">
        <f t="shared" si="105"/>
        <v>-4508.93</v>
      </c>
      <c r="G1154" s="39">
        <f t="shared" si="101"/>
        <v>-4508.93</v>
      </c>
      <c r="H1154" s="26">
        <f t="shared" si="103"/>
        <v>0</v>
      </c>
    </row>
    <row r="1155" spans="1:8" x14ac:dyDescent="0.25">
      <c r="A1155" s="40" t="s">
        <v>510</v>
      </c>
      <c r="B1155" s="60" t="s">
        <v>372</v>
      </c>
      <c r="C1155" s="115">
        <v>-4</v>
      </c>
      <c r="D1155" s="37" t="s">
        <v>42</v>
      </c>
      <c r="E1155" s="34">
        <v>5670.37</v>
      </c>
      <c r="F1155" s="39">
        <f t="shared" si="105"/>
        <v>-22681.48</v>
      </c>
      <c r="G1155" s="39">
        <f t="shared" si="101"/>
        <v>-22681.48</v>
      </c>
      <c r="H1155" s="26">
        <f t="shared" si="103"/>
        <v>0</v>
      </c>
    </row>
    <row r="1156" spans="1:8" x14ac:dyDescent="0.25">
      <c r="A1156" s="40" t="s">
        <v>511</v>
      </c>
      <c r="B1156" s="101" t="s">
        <v>374</v>
      </c>
      <c r="C1156" s="115">
        <v>-4</v>
      </c>
      <c r="D1156" s="37" t="s">
        <v>42</v>
      </c>
      <c r="E1156" s="34">
        <v>5617.89</v>
      </c>
      <c r="F1156" s="39">
        <f t="shared" si="105"/>
        <v>-22471.56</v>
      </c>
      <c r="G1156" s="39">
        <f t="shared" si="101"/>
        <v>-22471.56</v>
      </c>
      <c r="H1156" s="26">
        <f t="shared" si="103"/>
        <v>0</v>
      </c>
    </row>
    <row r="1157" spans="1:8" x14ac:dyDescent="0.25">
      <c r="A1157" s="40"/>
      <c r="B1157" s="101"/>
      <c r="C1157" s="46"/>
      <c r="D1157" s="37"/>
      <c r="E1157" s="34"/>
      <c r="F1157" s="39"/>
      <c r="G1157" s="39">
        <f t="shared" si="101"/>
        <v>0</v>
      </c>
      <c r="H1157" s="26">
        <f t="shared" si="103"/>
        <v>0</v>
      </c>
    </row>
    <row r="1158" spans="1:8" x14ac:dyDescent="0.25">
      <c r="A1158" s="43">
        <v>7.4</v>
      </c>
      <c r="B1158" s="30" t="s">
        <v>464</v>
      </c>
      <c r="C1158" s="36"/>
      <c r="D1158" s="37"/>
      <c r="E1158" s="48"/>
      <c r="F1158" s="38"/>
      <c r="G1158" s="39">
        <f t="shared" si="101"/>
        <v>0</v>
      </c>
      <c r="H1158" s="26">
        <f t="shared" si="103"/>
        <v>0</v>
      </c>
    </row>
    <row r="1159" spans="1:8" ht="66" x14ac:dyDescent="0.25">
      <c r="A1159" s="84" t="s">
        <v>512</v>
      </c>
      <c r="B1159" s="62" t="s">
        <v>377</v>
      </c>
      <c r="C1159" s="118">
        <v>-49.5</v>
      </c>
      <c r="D1159" s="55" t="s">
        <v>360</v>
      </c>
      <c r="E1159" s="56">
        <v>639.63</v>
      </c>
      <c r="F1159" s="119">
        <f>ROUND(C1159*E1159,2)</f>
        <v>-31661.69</v>
      </c>
      <c r="G1159" s="39">
        <f t="shared" si="101"/>
        <v>-31661.69</v>
      </c>
      <c r="H1159" s="26">
        <f t="shared" si="103"/>
        <v>0</v>
      </c>
    </row>
    <row r="1160" spans="1:8" ht="52.8" x14ac:dyDescent="0.25">
      <c r="A1160" s="40" t="s">
        <v>513</v>
      </c>
      <c r="B1160" s="60" t="s">
        <v>379</v>
      </c>
      <c r="C1160" s="115">
        <v>-242</v>
      </c>
      <c r="D1160" s="37" t="s">
        <v>360</v>
      </c>
      <c r="E1160" s="34">
        <v>90.75</v>
      </c>
      <c r="F1160" s="39">
        <f>ROUND(C1160*E1160,2)</f>
        <v>-21961.5</v>
      </c>
      <c r="G1160" s="39">
        <f t="shared" si="101"/>
        <v>-21961.5</v>
      </c>
      <c r="H1160" s="26">
        <f t="shared" si="103"/>
        <v>0</v>
      </c>
    </row>
    <row r="1161" spans="1:8" ht="26.4" x14ac:dyDescent="0.25">
      <c r="A1161" s="40" t="s">
        <v>514</v>
      </c>
      <c r="B1161" s="41" t="s">
        <v>428</v>
      </c>
      <c r="C1161" s="115">
        <v>-58.08</v>
      </c>
      <c r="D1161" s="36" t="s">
        <v>24</v>
      </c>
      <c r="E1161" s="34">
        <v>581.87</v>
      </c>
      <c r="F1161" s="39">
        <f>ROUND(C1161*E1161,2)</f>
        <v>-33795.01</v>
      </c>
      <c r="G1161" s="39">
        <f t="shared" si="101"/>
        <v>-33795.01</v>
      </c>
      <c r="H1161" s="26">
        <f t="shared" si="103"/>
        <v>0</v>
      </c>
    </row>
    <row r="1162" spans="1:8" x14ac:dyDescent="0.25">
      <c r="A1162" s="40" t="s">
        <v>515</v>
      </c>
      <c r="B1162" s="41" t="s">
        <v>383</v>
      </c>
      <c r="C1162" s="115">
        <v>-7</v>
      </c>
      <c r="D1162" s="37" t="s">
        <v>42</v>
      </c>
      <c r="E1162" s="34">
        <v>13928.37</v>
      </c>
      <c r="F1162" s="39">
        <f>ROUND(C1162*E1162,2)</f>
        <v>-97498.59</v>
      </c>
      <c r="G1162" s="39">
        <f t="shared" si="101"/>
        <v>-97498.59</v>
      </c>
      <c r="H1162" s="26">
        <f t="shared" si="103"/>
        <v>0</v>
      </c>
    </row>
    <row r="1163" spans="1:8" ht="26.4" x14ac:dyDescent="0.25">
      <c r="A1163" s="40" t="s">
        <v>516</v>
      </c>
      <c r="B1163" s="41" t="s">
        <v>385</v>
      </c>
      <c r="C1163" s="115">
        <v>-5</v>
      </c>
      <c r="D1163" s="36" t="s">
        <v>42</v>
      </c>
      <c r="E1163" s="34">
        <v>41767.629999999997</v>
      </c>
      <c r="F1163" s="39">
        <f>ROUND(C1163*E1163,2)</f>
        <v>-208838.15</v>
      </c>
      <c r="G1163" s="39">
        <f t="shared" si="101"/>
        <v>-208838.15</v>
      </c>
      <c r="H1163" s="26">
        <f t="shared" si="103"/>
        <v>0</v>
      </c>
    </row>
    <row r="1164" spans="1:8" x14ac:dyDescent="0.25">
      <c r="A1164" s="40"/>
      <c r="B1164" s="60"/>
      <c r="C1164" s="46"/>
      <c r="D1164" s="37"/>
      <c r="E1164" s="34"/>
      <c r="F1164" s="38"/>
      <c r="G1164" s="39">
        <f t="shared" si="101"/>
        <v>0</v>
      </c>
      <c r="H1164" s="26">
        <f t="shared" si="103"/>
        <v>0</v>
      </c>
    </row>
    <row r="1165" spans="1:8" x14ac:dyDescent="0.25">
      <c r="A1165" s="35">
        <v>8</v>
      </c>
      <c r="B1165" s="30" t="s">
        <v>517</v>
      </c>
      <c r="C1165" s="36"/>
      <c r="D1165" s="37"/>
      <c r="E1165" s="34"/>
      <c r="F1165" s="38"/>
      <c r="G1165" s="39">
        <f t="shared" si="101"/>
        <v>0</v>
      </c>
      <c r="H1165" s="26">
        <f t="shared" si="103"/>
        <v>0</v>
      </c>
    </row>
    <row r="1166" spans="1:8" x14ac:dyDescent="0.25">
      <c r="A1166" s="43">
        <v>8.1</v>
      </c>
      <c r="B1166" s="30" t="s">
        <v>349</v>
      </c>
      <c r="C1166" s="36"/>
      <c r="D1166" s="37"/>
      <c r="E1166" s="34"/>
      <c r="F1166" s="38"/>
      <c r="G1166" s="39">
        <f t="shared" si="101"/>
        <v>0</v>
      </c>
      <c r="H1166" s="26">
        <f t="shared" si="103"/>
        <v>0</v>
      </c>
    </row>
    <row r="1167" spans="1:8" x14ac:dyDescent="0.25">
      <c r="A1167" s="40" t="s">
        <v>89</v>
      </c>
      <c r="B1167" s="101" t="s">
        <v>351</v>
      </c>
      <c r="C1167" s="115">
        <v>-393.8</v>
      </c>
      <c r="D1167" s="37" t="s">
        <v>28</v>
      </c>
      <c r="E1167" s="34">
        <v>119.33</v>
      </c>
      <c r="F1167" s="39">
        <f>ROUND(C1167*E1167,2)</f>
        <v>-46992.15</v>
      </c>
      <c r="G1167" s="39">
        <f t="shared" si="101"/>
        <v>-46992.15</v>
      </c>
      <c r="H1167" s="26">
        <f t="shared" si="103"/>
        <v>0</v>
      </c>
    </row>
    <row r="1168" spans="1:8" x14ac:dyDescent="0.25">
      <c r="A1168" s="40"/>
      <c r="B1168" s="101"/>
      <c r="C1168" s="46"/>
      <c r="D1168" s="37"/>
      <c r="E1168" s="34"/>
      <c r="F1168" s="38"/>
      <c r="G1168" s="39">
        <f t="shared" ref="G1168:G1231" si="106">ROUND(C1168*E1168,2)</f>
        <v>0</v>
      </c>
      <c r="H1168" s="26">
        <f t="shared" si="103"/>
        <v>0</v>
      </c>
    </row>
    <row r="1169" spans="1:8" x14ac:dyDescent="0.25">
      <c r="A1169" s="43">
        <v>8.1999999999999993</v>
      </c>
      <c r="B1169" s="30" t="s">
        <v>352</v>
      </c>
      <c r="C1169" s="36"/>
      <c r="D1169" s="37"/>
      <c r="E1169" s="34"/>
      <c r="F1169" s="38"/>
      <c r="G1169" s="39">
        <f t="shared" si="106"/>
        <v>0</v>
      </c>
      <c r="H1169" s="26">
        <f t="shared" ref="H1169:H1232" si="107">G1169-F1169</f>
        <v>0</v>
      </c>
    </row>
    <row r="1170" spans="1:8" ht="26.4" x14ac:dyDescent="0.25">
      <c r="A1170" s="40" t="s">
        <v>107</v>
      </c>
      <c r="B1170" s="41" t="s">
        <v>518</v>
      </c>
      <c r="C1170" s="115">
        <v>-1</v>
      </c>
      <c r="D1170" s="37" t="s">
        <v>42</v>
      </c>
      <c r="E1170" s="34">
        <v>8410.2999999999993</v>
      </c>
      <c r="F1170" s="39">
        <f>ROUND(C1170*E1170,2)</f>
        <v>-8410.2999999999993</v>
      </c>
      <c r="G1170" s="39">
        <f t="shared" si="106"/>
        <v>-8410.2999999999993</v>
      </c>
      <c r="H1170" s="26">
        <f t="shared" si="107"/>
        <v>0</v>
      </c>
    </row>
    <row r="1171" spans="1:8" ht="26.4" x14ac:dyDescent="0.25">
      <c r="A1171" s="40" t="s">
        <v>108</v>
      </c>
      <c r="B1171" s="41" t="s">
        <v>519</v>
      </c>
      <c r="C1171" s="115">
        <v>-2</v>
      </c>
      <c r="D1171" s="37" t="s">
        <v>42</v>
      </c>
      <c r="E1171" s="34">
        <v>6509.23</v>
      </c>
      <c r="F1171" s="39">
        <f>ROUND(C1171*E1171,2)</f>
        <v>-13018.46</v>
      </c>
      <c r="G1171" s="39">
        <f t="shared" si="106"/>
        <v>-13018.46</v>
      </c>
      <c r="H1171" s="26">
        <f t="shared" si="107"/>
        <v>0</v>
      </c>
    </row>
    <row r="1172" spans="1:8" x14ac:dyDescent="0.25">
      <c r="A1172" s="40" t="s">
        <v>110</v>
      </c>
      <c r="B1172" s="60" t="s">
        <v>354</v>
      </c>
      <c r="C1172" s="115">
        <v>-393.8</v>
      </c>
      <c r="D1172" s="37" t="s">
        <v>28</v>
      </c>
      <c r="E1172" s="34">
        <v>76.86</v>
      </c>
      <c r="F1172" s="39">
        <f>ROUND(C1172*E1172,2)</f>
        <v>-30267.47</v>
      </c>
      <c r="G1172" s="39">
        <f t="shared" si="106"/>
        <v>-30267.47</v>
      </c>
      <c r="H1172" s="26">
        <f t="shared" si="107"/>
        <v>0</v>
      </c>
    </row>
    <row r="1173" spans="1:8" x14ac:dyDescent="0.25">
      <c r="A1173" s="40"/>
      <c r="B1173" s="101"/>
      <c r="C1173" s="46"/>
      <c r="D1173" s="37"/>
      <c r="E1173" s="34"/>
      <c r="F1173" s="38"/>
      <c r="G1173" s="39">
        <f t="shared" si="106"/>
        <v>0</v>
      </c>
      <c r="H1173" s="26">
        <f t="shared" si="107"/>
        <v>0</v>
      </c>
    </row>
    <row r="1174" spans="1:8" x14ac:dyDescent="0.25">
      <c r="A1174" s="43">
        <v>8.3000000000000007</v>
      </c>
      <c r="B1174" s="30" t="s">
        <v>390</v>
      </c>
      <c r="C1174" s="36"/>
      <c r="D1174" s="37"/>
      <c r="E1174" s="34"/>
      <c r="F1174" s="38"/>
      <c r="G1174" s="39">
        <f t="shared" si="106"/>
        <v>0</v>
      </c>
      <c r="H1174" s="26">
        <f t="shared" si="107"/>
        <v>0</v>
      </c>
    </row>
    <row r="1175" spans="1:8" x14ac:dyDescent="0.25">
      <c r="A1175" s="40" t="s">
        <v>124</v>
      </c>
      <c r="B1175" s="101" t="s">
        <v>392</v>
      </c>
      <c r="C1175" s="115">
        <v>-94.16</v>
      </c>
      <c r="D1175" s="37" t="s">
        <v>19</v>
      </c>
      <c r="E1175" s="34">
        <v>383.2</v>
      </c>
      <c r="F1175" s="39">
        <f>ROUND(C1175*E1175,2)</f>
        <v>-36082.11</v>
      </c>
      <c r="G1175" s="39">
        <f t="shared" si="106"/>
        <v>-36082.11</v>
      </c>
      <c r="H1175" s="26">
        <f t="shared" si="107"/>
        <v>0</v>
      </c>
    </row>
    <row r="1176" spans="1:8" ht="26.4" x14ac:dyDescent="0.25">
      <c r="A1176" s="40" t="s">
        <v>125</v>
      </c>
      <c r="B1176" s="60" t="s">
        <v>394</v>
      </c>
      <c r="C1176" s="115">
        <v>-94.16</v>
      </c>
      <c r="D1176" s="37" t="s">
        <v>19</v>
      </c>
      <c r="E1176" s="34">
        <v>3679.33</v>
      </c>
      <c r="F1176" s="39">
        <f>ROUND(C1176*E1176,2)</f>
        <v>-346445.71</v>
      </c>
      <c r="G1176" s="39">
        <f t="shared" si="106"/>
        <v>-346445.71</v>
      </c>
      <c r="H1176" s="26">
        <f t="shared" si="107"/>
        <v>0</v>
      </c>
    </row>
    <row r="1177" spans="1:8" x14ac:dyDescent="0.25">
      <c r="A1177" s="51" t="s">
        <v>127</v>
      </c>
      <c r="B1177" s="101" t="s">
        <v>396</v>
      </c>
      <c r="C1177" s="115">
        <v>-1</v>
      </c>
      <c r="D1177" s="37" t="s">
        <v>42</v>
      </c>
      <c r="E1177" s="34">
        <v>31624.73</v>
      </c>
      <c r="F1177" s="39">
        <f>ROUND(C1177*E1177,2)</f>
        <v>-31624.73</v>
      </c>
      <c r="G1177" s="39">
        <f t="shared" si="106"/>
        <v>-31624.73</v>
      </c>
      <c r="H1177" s="26">
        <f t="shared" si="107"/>
        <v>0</v>
      </c>
    </row>
    <row r="1178" spans="1:8" x14ac:dyDescent="0.25">
      <c r="A1178" s="40"/>
      <c r="B1178" s="60"/>
      <c r="C1178" s="46"/>
      <c r="D1178" s="37"/>
      <c r="E1178" s="34"/>
      <c r="F1178" s="38"/>
      <c r="G1178" s="39">
        <f t="shared" si="106"/>
        <v>0</v>
      </c>
      <c r="H1178" s="26">
        <f t="shared" si="107"/>
        <v>0</v>
      </c>
    </row>
    <row r="1179" spans="1:8" x14ac:dyDescent="0.25">
      <c r="A1179" s="43">
        <v>8.4</v>
      </c>
      <c r="B1179" s="30" t="s">
        <v>397</v>
      </c>
      <c r="C1179" s="36"/>
      <c r="D1179" s="37"/>
      <c r="E1179" s="34"/>
      <c r="F1179" s="38"/>
      <c r="G1179" s="39">
        <f t="shared" si="106"/>
        <v>0</v>
      </c>
      <c r="H1179" s="26">
        <f t="shared" si="107"/>
        <v>0</v>
      </c>
    </row>
    <row r="1180" spans="1:8" ht="52.8" x14ac:dyDescent="0.25">
      <c r="A1180" s="40" t="s">
        <v>137</v>
      </c>
      <c r="B1180" s="41" t="s">
        <v>357</v>
      </c>
      <c r="C1180" s="115">
        <v>-10</v>
      </c>
      <c r="D1180" s="37" t="s">
        <v>42</v>
      </c>
      <c r="E1180" s="34">
        <v>48613.16</v>
      </c>
      <c r="F1180" s="39">
        <f t="shared" ref="F1180:F1188" si="108">ROUND(C1180*E1180,2)</f>
        <v>-486131.6</v>
      </c>
      <c r="G1180" s="39">
        <f t="shared" si="106"/>
        <v>-486131.6</v>
      </c>
      <c r="H1180" s="26">
        <f t="shared" si="107"/>
        <v>0</v>
      </c>
    </row>
    <row r="1181" spans="1:8" x14ac:dyDescent="0.25">
      <c r="A1181" s="40" t="s">
        <v>138</v>
      </c>
      <c r="B1181" s="105" t="s">
        <v>359</v>
      </c>
      <c r="C1181" s="115">
        <v>-3960</v>
      </c>
      <c r="D1181" s="37" t="s">
        <v>360</v>
      </c>
      <c r="E1181" s="34">
        <v>37.659999999999997</v>
      </c>
      <c r="F1181" s="39">
        <f t="shared" si="108"/>
        <v>-149133.6</v>
      </c>
      <c r="G1181" s="39">
        <f t="shared" si="106"/>
        <v>-149133.6</v>
      </c>
      <c r="H1181" s="26">
        <f t="shared" si="107"/>
        <v>0</v>
      </c>
    </row>
    <row r="1182" spans="1:8" x14ac:dyDescent="0.25">
      <c r="A1182" s="40" t="s">
        <v>140</v>
      </c>
      <c r="B1182" s="41" t="s">
        <v>362</v>
      </c>
      <c r="C1182" s="115">
        <v>-4</v>
      </c>
      <c r="D1182" s="37" t="s">
        <v>42</v>
      </c>
      <c r="E1182" s="34">
        <v>4029.73</v>
      </c>
      <c r="F1182" s="39">
        <f t="shared" si="108"/>
        <v>-16118.92</v>
      </c>
      <c r="G1182" s="39">
        <f t="shared" si="106"/>
        <v>-16118.92</v>
      </c>
      <c r="H1182" s="26">
        <f t="shared" si="107"/>
        <v>0</v>
      </c>
    </row>
    <row r="1183" spans="1:8" x14ac:dyDescent="0.25">
      <c r="A1183" s="40" t="s">
        <v>142</v>
      </c>
      <c r="B1183" s="105" t="s">
        <v>364</v>
      </c>
      <c r="C1183" s="115">
        <v>-2</v>
      </c>
      <c r="D1183" s="37" t="s">
        <v>42</v>
      </c>
      <c r="E1183" s="34">
        <v>6882.02</v>
      </c>
      <c r="F1183" s="39">
        <f t="shared" si="108"/>
        <v>-13764.04</v>
      </c>
      <c r="G1183" s="39">
        <f t="shared" si="106"/>
        <v>-13764.04</v>
      </c>
      <c r="H1183" s="26">
        <f t="shared" si="107"/>
        <v>0</v>
      </c>
    </row>
    <row r="1184" spans="1:8" x14ac:dyDescent="0.25">
      <c r="A1184" s="40" t="s">
        <v>144</v>
      </c>
      <c r="B1184" s="105" t="s">
        <v>520</v>
      </c>
      <c r="C1184" s="115">
        <v>-2</v>
      </c>
      <c r="D1184" s="37" t="s">
        <v>42</v>
      </c>
      <c r="E1184" s="34">
        <v>9017.83</v>
      </c>
      <c r="F1184" s="39">
        <f t="shared" si="108"/>
        <v>-18035.66</v>
      </c>
      <c r="G1184" s="39">
        <f t="shared" si="106"/>
        <v>-18035.66</v>
      </c>
      <c r="H1184" s="26">
        <f t="shared" si="107"/>
        <v>0</v>
      </c>
    </row>
    <row r="1185" spans="1:8" x14ac:dyDescent="0.25">
      <c r="A1185" s="40" t="s">
        <v>145</v>
      </c>
      <c r="B1185" s="105" t="s">
        <v>368</v>
      </c>
      <c r="C1185" s="115">
        <v>-1</v>
      </c>
      <c r="D1185" s="37" t="s">
        <v>42</v>
      </c>
      <c r="E1185" s="34">
        <v>71364.600000000006</v>
      </c>
      <c r="F1185" s="39">
        <f t="shared" si="108"/>
        <v>-71364.600000000006</v>
      </c>
      <c r="G1185" s="39">
        <f t="shared" si="106"/>
        <v>-71364.600000000006</v>
      </c>
      <c r="H1185" s="26">
        <f t="shared" si="107"/>
        <v>0</v>
      </c>
    </row>
    <row r="1186" spans="1:8" x14ac:dyDescent="0.25">
      <c r="A1186" s="40" t="s">
        <v>146</v>
      </c>
      <c r="B1186" s="105" t="s">
        <v>370</v>
      </c>
      <c r="C1186" s="115">
        <v>-1</v>
      </c>
      <c r="D1186" s="37" t="s">
        <v>42</v>
      </c>
      <c r="E1186" s="34">
        <v>11258.61</v>
      </c>
      <c r="F1186" s="39">
        <f t="shared" si="108"/>
        <v>-11258.61</v>
      </c>
      <c r="G1186" s="39">
        <f t="shared" si="106"/>
        <v>-11258.61</v>
      </c>
      <c r="H1186" s="26">
        <f t="shared" si="107"/>
        <v>0</v>
      </c>
    </row>
    <row r="1187" spans="1:8" x14ac:dyDescent="0.25">
      <c r="A1187" s="51" t="s">
        <v>147</v>
      </c>
      <c r="B1187" s="105" t="s">
        <v>372</v>
      </c>
      <c r="C1187" s="115">
        <v>-11</v>
      </c>
      <c r="D1187" s="37" t="s">
        <v>42</v>
      </c>
      <c r="E1187" s="34">
        <v>5156.96</v>
      </c>
      <c r="F1187" s="39">
        <f t="shared" si="108"/>
        <v>-56726.559999999998</v>
      </c>
      <c r="G1187" s="39">
        <f t="shared" si="106"/>
        <v>-56726.559999999998</v>
      </c>
      <c r="H1187" s="26">
        <f t="shared" si="107"/>
        <v>0</v>
      </c>
    </row>
    <row r="1188" spans="1:8" x14ac:dyDescent="0.25">
      <c r="A1188" s="40" t="s">
        <v>148</v>
      </c>
      <c r="B1188" s="105" t="s">
        <v>374</v>
      </c>
      <c r="C1188" s="115">
        <v>-5</v>
      </c>
      <c r="D1188" s="37" t="s">
        <v>42</v>
      </c>
      <c r="E1188" s="34">
        <v>5617.89</v>
      </c>
      <c r="F1188" s="39">
        <f t="shared" si="108"/>
        <v>-28089.45</v>
      </c>
      <c r="G1188" s="39">
        <f t="shared" si="106"/>
        <v>-28089.45</v>
      </c>
      <c r="H1188" s="26">
        <f t="shared" si="107"/>
        <v>0</v>
      </c>
    </row>
    <row r="1189" spans="1:8" x14ac:dyDescent="0.25">
      <c r="A1189" s="40"/>
      <c r="B1189" s="41"/>
      <c r="C1189" s="46"/>
      <c r="D1189" s="37"/>
      <c r="E1189" s="34"/>
      <c r="F1189" s="38"/>
      <c r="G1189" s="39">
        <f t="shared" si="106"/>
        <v>0</v>
      </c>
      <c r="H1189" s="26">
        <f t="shared" si="107"/>
        <v>0</v>
      </c>
    </row>
    <row r="1190" spans="1:8" x14ac:dyDescent="0.25">
      <c r="A1190" s="43">
        <v>8.5</v>
      </c>
      <c r="B1190" s="30" t="s">
        <v>464</v>
      </c>
      <c r="C1190" s="36"/>
      <c r="D1190" s="37"/>
      <c r="E1190" s="34"/>
      <c r="F1190" s="38"/>
      <c r="G1190" s="39">
        <f t="shared" si="106"/>
        <v>0</v>
      </c>
      <c r="H1190" s="26">
        <f t="shared" si="107"/>
        <v>0</v>
      </c>
    </row>
    <row r="1191" spans="1:8" ht="66" x14ac:dyDescent="0.25">
      <c r="A1191" s="40" t="s">
        <v>150</v>
      </c>
      <c r="B1191" s="60" t="s">
        <v>377</v>
      </c>
      <c r="C1191" s="115">
        <v>-49.5</v>
      </c>
      <c r="D1191" s="37" t="s">
        <v>360</v>
      </c>
      <c r="E1191" s="34">
        <v>639.63</v>
      </c>
      <c r="F1191" s="39">
        <f>ROUND(C1191*E1191,2)</f>
        <v>-31661.69</v>
      </c>
      <c r="G1191" s="39">
        <f t="shared" si="106"/>
        <v>-31661.69</v>
      </c>
      <c r="H1191" s="26">
        <f t="shared" si="107"/>
        <v>0</v>
      </c>
    </row>
    <row r="1192" spans="1:8" ht="52.8" x14ac:dyDescent="0.25">
      <c r="A1192" s="40" t="s">
        <v>151</v>
      </c>
      <c r="B1192" s="60" t="s">
        <v>379</v>
      </c>
      <c r="C1192" s="115">
        <v>-132</v>
      </c>
      <c r="D1192" s="37" t="s">
        <v>360</v>
      </c>
      <c r="E1192" s="34">
        <v>90.75</v>
      </c>
      <c r="F1192" s="39">
        <f>ROUND(C1192*E1192,2)</f>
        <v>-11979</v>
      </c>
      <c r="G1192" s="39">
        <f t="shared" si="106"/>
        <v>-11979</v>
      </c>
      <c r="H1192" s="26">
        <f t="shared" si="107"/>
        <v>0</v>
      </c>
    </row>
    <row r="1193" spans="1:8" ht="26.4" x14ac:dyDescent="0.25">
      <c r="A1193" s="40" t="s">
        <v>152</v>
      </c>
      <c r="B1193" s="60" t="s">
        <v>381</v>
      </c>
      <c r="C1193" s="115">
        <v>-31.68</v>
      </c>
      <c r="D1193" s="37" t="s">
        <v>24</v>
      </c>
      <c r="E1193" s="34">
        <v>581.87</v>
      </c>
      <c r="F1193" s="39">
        <f>ROUND(C1193*E1193,2)</f>
        <v>-18433.64</v>
      </c>
      <c r="G1193" s="39">
        <f t="shared" si="106"/>
        <v>-18433.64</v>
      </c>
      <c r="H1193" s="26">
        <f t="shared" si="107"/>
        <v>0</v>
      </c>
    </row>
    <row r="1194" spans="1:8" x14ac:dyDescent="0.25">
      <c r="A1194" s="52" t="s">
        <v>154</v>
      </c>
      <c r="B1194" s="102" t="s">
        <v>383</v>
      </c>
      <c r="C1194" s="118">
        <v>-4</v>
      </c>
      <c r="D1194" s="55" t="s">
        <v>42</v>
      </c>
      <c r="E1194" s="56">
        <v>13928.37</v>
      </c>
      <c r="F1194" s="119">
        <f>ROUND(C1194*E1194,2)</f>
        <v>-55713.48</v>
      </c>
      <c r="G1194" s="39">
        <f t="shared" si="106"/>
        <v>-55713.48</v>
      </c>
      <c r="H1194" s="26">
        <f t="shared" si="107"/>
        <v>0</v>
      </c>
    </row>
    <row r="1195" spans="1:8" ht="26.4" x14ac:dyDescent="0.25">
      <c r="A1195" s="40" t="s">
        <v>155</v>
      </c>
      <c r="B1195" s="60" t="s">
        <v>385</v>
      </c>
      <c r="C1195" s="115">
        <v>-3</v>
      </c>
      <c r="D1195" s="37" t="s">
        <v>42</v>
      </c>
      <c r="E1195" s="34">
        <v>41767.629999999997</v>
      </c>
      <c r="F1195" s="39">
        <f>ROUND(C1195*E1195,2)</f>
        <v>-125302.89</v>
      </c>
      <c r="G1195" s="39">
        <f t="shared" si="106"/>
        <v>-125302.89</v>
      </c>
      <c r="H1195" s="26">
        <f t="shared" si="107"/>
        <v>0</v>
      </c>
    </row>
    <row r="1196" spans="1:8" x14ac:dyDescent="0.25">
      <c r="A1196" s="40"/>
      <c r="B1196" s="101"/>
      <c r="C1196" s="46"/>
      <c r="D1196" s="37"/>
      <c r="E1196" s="48"/>
      <c r="F1196" s="38"/>
      <c r="G1196" s="39">
        <f t="shared" si="106"/>
        <v>0</v>
      </c>
      <c r="H1196" s="26">
        <f t="shared" si="107"/>
        <v>0</v>
      </c>
    </row>
    <row r="1197" spans="1:8" x14ac:dyDescent="0.25">
      <c r="A1197" s="35">
        <v>9</v>
      </c>
      <c r="B1197" s="30" t="s">
        <v>521</v>
      </c>
      <c r="C1197" s="36"/>
      <c r="D1197" s="37"/>
      <c r="E1197" s="48"/>
      <c r="F1197" s="38"/>
      <c r="G1197" s="39">
        <f t="shared" si="106"/>
        <v>0</v>
      </c>
      <c r="H1197" s="26">
        <f t="shared" si="107"/>
        <v>0</v>
      </c>
    </row>
    <row r="1198" spans="1:8" x14ac:dyDescent="0.25">
      <c r="A1198" s="40"/>
      <c r="B1198" s="101"/>
      <c r="C1198" s="46"/>
      <c r="D1198" s="37"/>
      <c r="E1198" s="48"/>
      <c r="F1198" s="38"/>
      <c r="G1198" s="39">
        <f t="shared" si="106"/>
        <v>0</v>
      </c>
      <c r="H1198" s="26">
        <f t="shared" si="107"/>
        <v>0</v>
      </c>
    </row>
    <row r="1199" spans="1:8" ht="26.4" x14ac:dyDescent="0.25">
      <c r="A1199" s="43">
        <v>9.1</v>
      </c>
      <c r="B1199" s="30" t="s">
        <v>522</v>
      </c>
      <c r="C1199" s="36"/>
      <c r="D1199" s="37"/>
      <c r="E1199" s="48"/>
      <c r="F1199" s="38"/>
      <c r="G1199" s="39">
        <f t="shared" si="106"/>
        <v>0</v>
      </c>
      <c r="H1199" s="26">
        <f t="shared" si="107"/>
        <v>0</v>
      </c>
    </row>
    <row r="1200" spans="1:8" ht="26.4" x14ac:dyDescent="0.25">
      <c r="A1200" s="40" t="s">
        <v>523</v>
      </c>
      <c r="B1200" s="60" t="s">
        <v>524</v>
      </c>
      <c r="C1200" s="115">
        <v>-54.25</v>
      </c>
      <c r="D1200" s="37" t="s">
        <v>19</v>
      </c>
      <c r="E1200" s="34">
        <v>4418.75</v>
      </c>
      <c r="F1200" s="39">
        <f>ROUND(C1200*E1200,2)</f>
        <v>-239717.19</v>
      </c>
      <c r="G1200" s="39">
        <f t="shared" si="106"/>
        <v>-239717.19</v>
      </c>
      <c r="H1200" s="26">
        <f t="shared" si="107"/>
        <v>0</v>
      </c>
    </row>
    <row r="1201" spans="1:8" ht="26.4" x14ac:dyDescent="0.25">
      <c r="A1201" s="40" t="s">
        <v>525</v>
      </c>
      <c r="B1201" s="60" t="s">
        <v>526</v>
      </c>
      <c r="C1201" s="115">
        <v>-1</v>
      </c>
      <c r="D1201" s="37" t="s">
        <v>42</v>
      </c>
      <c r="E1201" s="34">
        <v>9703.0300000000007</v>
      </c>
      <c r="F1201" s="39">
        <f>ROUND(C1201*E1201,2)</f>
        <v>-9703.0300000000007</v>
      </c>
      <c r="G1201" s="39">
        <f t="shared" si="106"/>
        <v>-9703.0300000000007</v>
      </c>
      <c r="H1201" s="26">
        <f t="shared" si="107"/>
        <v>0</v>
      </c>
    </row>
    <row r="1202" spans="1:8" x14ac:dyDescent="0.25">
      <c r="A1202" s="40"/>
      <c r="B1202" s="101"/>
      <c r="C1202" s="46"/>
      <c r="D1202" s="37"/>
      <c r="E1202" s="34"/>
      <c r="F1202" s="38"/>
      <c r="G1202" s="39">
        <f t="shared" si="106"/>
        <v>0</v>
      </c>
      <c r="H1202" s="26">
        <f t="shared" si="107"/>
        <v>0</v>
      </c>
    </row>
    <row r="1203" spans="1:8" x14ac:dyDescent="0.25">
      <c r="A1203" s="43">
        <v>9.1999999999999993</v>
      </c>
      <c r="B1203" s="30" t="s">
        <v>527</v>
      </c>
      <c r="C1203" s="36"/>
      <c r="D1203" s="37"/>
      <c r="E1203" s="34"/>
      <c r="F1203" s="38"/>
      <c r="G1203" s="39">
        <f t="shared" si="106"/>
        <v>0</v>
      </c>
      <c r="H1203" s="26">
        <f t="shared" si="107"/>
        <v>0</v>
      </c>
    </row>
    <row r="1204" spans="1:8" x14ac:dyDescent="0.25">
      <c r="A1204" s="51" t="s">
        <v>528</v>
      </c>
      <c r="B1204" s="101" t="s">
        <v>351</v>
      </c>
      <c r="C1204" s="115">
        <v>-495.77</v>
      </c>
      <c r="D1204" s="37" t="s">
        <v>28</v>
      </c>
      <c r="E1204" s="34">
        <v>119.33</v>
      </c>
      <c r="F1204" s="39">
        <f>ROUND(C1204*E1204,2)</f>
        <v>-59160.23</v>
      </c>
      <c r="G1204" s="39">
        <f t="shared" si="106"/>
        <v>-59160.23</v>
      </c>
      <c r="H1204" s="26">
        <f t="shared" si="107"/>
        <v>0</v>
      </c>
    </row>
    <row r="1205" spans="1:8" x14ac:dyDescent="0.25">
      <c r="A1205" s="40" t="s">
        <v>529</v>
      </c>
      <c r="B1205" s="60" t="s">
        <v>354</v>
      </c>
      <c r="C1205" s="115">
        <v>-495.77</v>
      </c>
      <c r="D1205" s="37" t="s">
        <v>28</v>
      </c>
      <c r="E1205" s="34">
        <v>76.86</v>
      </c>
      <c r="F1205" s="39">
        <f>ROUND(C1205*E1205,2)</f>
        <v>-38104.879999999997</v>
      </c>
      <c r="G1205" s="39">
        <f t="shared" si="106"/>
        <v>-38104.879999999997</v>
      </c>
      <c r="H1205" s="26">
        <f t="shared" si="107"/>
        <v>0</v>
      </c>
    </row>
    <row r="1206" spans="1:8" x14ac:dyDescent="0.25">
      <c r="A1206" s="43">
        <v>9.3000000000000007</v>
      </c>
      <c r="B1206" s="30" t="s">
        <v>464</v>
      </c>
      <c r="C1206" s="36"/>
      <c r="D1206" s="37"/>
      <c r="E1206" s="34"/>
      <c r="F1206" s="38"/>
      <c r="G1206" s="39">
        <f t="shared" si="106"/>
        <v>0</v>
      </c>
      <c r="H1206" s="26">
        <f t="shared" si="107"/>
        <v>0</v>
      </c>
    </row>
    <row r="1207" spans="1:8" ht="66" x14ac:dyDescent="0.25">
      <c r="A1207" s="40" t="s">
        <v>530</v>
      </c>
      <c r="B1207" s="60" t="s">
        <v>531</v>
      </c>
      <c r="C1207" s="115">
        <v>-539</v>
      </c>
      <c r="D1207" s="37" t="s">
        <v>360</v>
      </c>
      <c r="E1207" s="34">
        <v>168.84</v>
      </c>
      <c r="F1207" s="39">
        <f>ROUND(C1207*E1207,2)</f>
        <v>-91004.76</v>
      </c>
      <c r="G1207" s="39">
        <f t="shared" si="106"/>
        <v>-91004.76</v>
      </c>
      <c r="H1207" s="26">
        <f t="shared" si="107"/>
        <v>0</v>
      </c>
    </row>
    <row r="1208" spans="1:8" ht="52.8" x14ac:dyDescent="0.25">
      <c r="A1208" s="40" t="s">
        <v>532</v>
      </c>
      <c r="B1208" s="60" t="s">
        <v>379</v>
      </c>
      <c r="C1208" s="115">
        <v>-165</v>
      </c>
      <c r="D1208" s="37" t="s">
        <v>360</v>
      </c>
      <c r="E1208" s="34">
        <v>90.75</v>
      </c>
      <c r="F1208" s="39">
        <f>ROUND(C1208*E1208,2)</f>
        <v>-14973.75</v>
      </c>
      <c r="G1208" s="39">
        <f t="shared" si="106"/>
        <v>-14973.75</v>
      </c>
      <c r="H1208" s="26">
        <f t="shared" si="107"/>
        <v>0</v>
      </c>
    </row>
    <row r="1209" spans="1:8" ht="26.4" x14ac:dyDescent="0.25">
      <c r="A1209" s="40" t="s">
        <v>533</v>
      </c>
      <c r="B1209" s="60" t="s">
        <v>469</v>
      </c>
      <c r="C1209" s="115">
        <v>-39.6</v>
      </c>
      <c r="D1209" s="37" t="s">
        <v>24</v>
      </c>
      <c r="E1209" s="48">
        <v>581.87</v>
      </c>
      <c r="F1209" s="39">
        <f>ROUND(C1209*E1209,2)</f>
        <v>-23042.05</v>
      </c>
      <c r="G1209" s="39">
        <f t="shared" si="106"/>
        <v>-23042.05</v>
      </c>
      <c r="H1209" s="26">
        <f t="shared" si="107"/>
        <v>0</v>
      </c>
    </row>
    <row r="1210" spans="1:8" x14ac:dyDescent="0.25">
      <c r="A1210" s="40" t="s">
        <v>534</v>
      </c>
      <c r="B1210" s="101" t="s">
        <v>383</v>
      </c>
      <c r="C1210" s="115">
        <v>-9</v>
      </c>
      <c r="D1210" s="37" t="s">
        <v>42</v>
      </c>
      <c r="E1210" s="48">
        <v>13928.37</v>
      </c>
      <c r="F1210" s="39">
        <f>ROUND(C1210*E1210,2)</f>
        <v>-125355.33</v>
      </c>
      <c r="G1210" s="39">
        <f t="shared" si="106"/>
        <v>-125355.33</v>
      </c>
      <c r="H1210" s="26">
        <f t="shared" si="107"/>
        <v>0</v>
      </c>
    </row>
    <row r="1211" spans="1:8" ht="26.4" x14ac:dyDescent="0.25">
      <c r="A1211" s="40" t="s">
        <v>535</v>
      </c>
      <c r="B1211" s="60" t="s">
        <v>385</v>
      </c>
      <c r="C1211" s="115">
        <v>-4</v>
      </c>
      <c r="D1211" s="37" t="s">
        <v>42</v>
      </c>
      <c r="E1211" s="48">
        <v>41767.629999999997</v>
      </c>
      <c r="F1211" s="39">
        <f>ROUND(C1211*E1211,2)</f>
        <v>-167070.51999999999</v>
      </c>
      <c r="G1211" s="39">
        <f t="shared" si="106"/>
        <v>-167070.51999999999</v>
      </c>
      <c r="H1211" s="26">
        <f t="shared" si="107"/>
        <v>0</v>
      </c>
    </row>
    <row r="1212" spans="1:8" x14ac:dyDescent="0.25">
      <c r="A1212" s="120"/>
      <c r="B1212" s="121" t="s">
        <v>548</v>
      </c>
      <c r="C1212" s="122"/>
      <c r="D1212" s="123"/>
      <c r="E1212" s="124"/>
      <c r="F1212" s="125">
        <f>SUM(F902:F1211)</f>
        <v>-43150744.349999964</v>
      </c>
      <c r="G1212" s="39">
        <f t="shared" si="106"/>
        <v>0</v>
      </c>
      <c r="H1212" s="26">
        <f t="shared" si="107"/>
        <v>43150744.349999964</v>
      </c>
    </row>
    <row r="1213" spans="1:8" x14ac:dyDescent="0.25">
      <c r="A1213" s="40"/>
      <c r="B1213" s="60"/>
      <c r="C1213" s="46"/>
      <c r="D1213" s="37"/>
      <c r="E1213" s="48"/>
      <c r="F1213" s="38"/>
      <c r="G1213" s="39">
        <f t="shared" si="106"/>
        <v>0</v>
      </c>
      <c r="H1213" s="26">
        <f t="shared" si="107"/>
        <v>0</v>
      </c>
    </row>
    <row r="1214" spans="1:8" x14ac:dyDescent="0.25">
      <c r="A1214" s="40"/>
      <c r="B1214" s="32" t="s">
        <v>549</v>
      </c>
      <c r="C1214" s="46"/>
      <c r="D1214" s="37"/>
      <c r="E1214" s="48"/>
      <c r="F1214" s="38"/>
      <c r="G1214" s="39">
        <f t="shared" si="106"/>
        <v>0</v>
      </c>
      <c r="H1214" s="26">
        <f t="shared" si="107"/>
        <v>0</v>
      </c>
    </row>
    <row r="1215" spans="1:8" x14ac:dyDescent="0.25">
      <c r="A1215" s="40"/>
      <c r="B1215" s="60"/>
      <c r="C1215" s="46"/>
      <c r="D1215" s="37"/>
      <c r="E1215" s="48"/>
      <c r="F1215" s="38"/>
      <c r="G1215" s="39">
        <f t="shared" si="106"/>
        <v>0</v>
      </c>
      <c r="H1215" s="26">
        <f t="shared" si="107"/>
        <v>0</v>
      </c>
    </row>
    <row r="1216" spans="1:8" ht="15" customHeight="1" x14ac:dyDescent="0.25">
      <c r="A1216" s="29" t="s">
        <v>16</v>
      </c>
      <c r="B1216" s="30" t="s">
        <v>17</v>
      </c>
      <c r="C1216" s="31"/>
      <c r="D1216" s="31"/>
      <c r="E1216" s="31"/>
      <c r="F1216" s="32"/>
      <c r="G1216" s="39">
        <f t="shared" si="106"/>
        <v>0</v>
      </c>
      <c r="H1216" s="26">
        <f t="shared" si="107"/>
        <v>0</v>
      </c>
    </row>
    <row r="1217" spans="1:8" x14ac:dyDescent="0.25">
      <c r="A1217" s="40"/>
      <c r="B1217" s="60"/>
      <c r="C1217" s="46"/>
      <c r="D1217" s="37"/>
      <c r="E1217" s="48"/>
      <c r="F1217" s="38"/>
      <c r="G1217" s="39">
        <f t="shared" si="106"/>
        <v>0</v>
      </c>
      <c r="H1217" s="26">
        <f t="shared" si="107"/>
        <v>0</v>
      </c>
    </row>
    <row r="1218" spans="1:8" x14ac:dyDescent="0.25">
      <c r="A1218" s="35">
        <v>3</v>
      </c>
      <c r="B1218" s="30" t="s">
        <v>33</v>
      </c>
      <c r="C1218" s="36"/>
      <c r="D1218" s="37"/>
      <c r="E1218" s="48"/>
      <c r="F1218" s="38"/>
      <c r="G1218" s="39">
        <f t="shared" si="106"/>
        <v>0</v>
      </c>
      <c r="H1218" s="26">
        <f t="shared" si="107"/>
        <v>0</v>
      </c>
    </row>
    <row r="1219" spans="1:8" x14ac:dyDescent="0.25">
      <c r="A1219" s="44">
        <v>3.1</v>
      </c>
      <c r="B1219" s="41" t="s">
        <v>34</v>
      </c>
      <c r="C1219" s="115">
        <v>-323.39</v>
      </c>
      <c r="D1219" s="37" t="s">
        <v>19</v>
      </c>
      <c r="E1219" s="34">
        <v>1464.41</v>
      </c>
      <c r="F1219" s="39">
        <f>ROUND(C1219*E1219,2)</f>
        <v>-473575.55</v>
      </c>
      <c r="G1219" s="39">
        <f t="shared" si="106"/>
        <v>-473575.55</v>
      </c>
      <c r="H1219" s="26">
        <f t="shared" si="107"/>
        <v>0</v>
      </c>
    </row>
    <row r="1220" spans="1:8" x14ac:dyDescent="0.25">
      <c r="A1220" s="44">
        <v>3.3</v>
      </c>
      <c r="B1220" s="41" t="s">
        <v>36</v>
      </c>
      <c r="C1220" s="115">
        <v>-145.1</v>
      </c>
      <c r="D1220" s="37" t="s">
        <v>19</v>
      </c>
      <c r="E1220" s="34">
        <v>389.87</v>
      </c>
      <c r="F1220" s="39">
        <f>ROUND(C1220*E1220,2)</f>
        <v>-56570.14</v>
      </c>
      <c r="G1220" s="39">
        <f t="shared" si="106"/>
        <v>-56570.14</v>
      </c>
      <c r="H1220" s="26">
        <f t="shared" si="107"/>
        <v>0</v>
      </c>
    </row>
    <row r="1221" spans="1:8" x14ac:dyDescent="0.25">
      <c r="A1221" s="40"/>
      <c r="B1221" s="41"/>
      <c r="C1221" s="115"/>
      <c r="D1221" s="37"/>
      <c r="E1221" s="34"/>
      <c r="F1221" s="39"/>
      <c r="G1221" s="39">
        <f t="shared" si="106"/>
        <v>0</v>
      </c>
      <c r="H1221" s="26">
        <f t="shared" si="107"/>
        <v>0</v>
      </c>
    </row>
    <row r="1222" spans="1:8" x14ac:dyDescent="0.25">
      <c r="A1222" s="35">
        <v>4</v>
      </c>
      <c r="B1222" s="30" t="s">
        <v>38</v>
      </c>
      <c r="C1222" s="115"/>
      <c r="D1222" s="37"/>
      <c r="E1222" s="34"/>
      <c r="F1222" s="39"/>
      <c r="G1222" s="39">
        <f t="shared" si="106"/>
        <v>0</v>
      </c>
      <c r="H1222" s="26">
        <f t="shared" si="107"/>
        <v>0</v>
      </c>
    </row>
    <row r="1223" spans="1:8" x14ac:dyDescent="0.25">
      <c r="A1223" s="44">
        <v>4.0999999999999996</v>
      </c>
      <c r="B1223" s="41" t="s">
        <v>39</v>
      </c>
      <c r="C1223" s="115">
        <v>-323.39</v>
      </c>
      <c r="D1223" s="37" t="s">
        <v>19</v>
      </c>
      <c r="E1223" s="34">
        <v>145.5</v>
      </c>
      <c r="F1223" s="39">
        <f>ROUND(C1223*E1223,2)</f>
        <v>-47053.25</v>
      </c>
      <c r="G1223" s="39">
        <f t="shared" si="106"/>
        <v>-47053.25</v>
      </c>
      <c r="H1223" s="26">
        <f t="shared" si="107"/>
        <v>0</v>
      </c>
    </row>
    <row r="1224" spans="1:8" x14ac:dyDescent="0.25">
      <c r="A1224" s="44">
        <v>4.3</v>
      </c>
      <c r="B1224" s="41" t="s">
        <v>36</v>
      </c>
      <c r="C1224" s="115">
        <v>-145.1</v>
      </c>
      <c r="D1224" s="37" t="s">
        <v>19</v>
      </c>
      <c r="E1224" s="34">
        <v>117.55</v>
      </c>
      <c r="F1224" s="39">
        <f>ROUND(C1224*E1224,2)</f>
        <v>-17056.509999999998</v>
      </c>
      <c r="G1224" s="39">
        <f t="shared" si="106"/>
        <v>-17056.509999999998</v>
      </c>
      <c r="H1224" s="26">
        <f t="shared" si="107"/>
        <v>0</v>
      </c>
    </row>
    <row r="1225" spans="1:8" x14ac:dyDescent="0.25">
      <c r="A1225" s="40"/>
      <c r="B1225" s="49"/>
      <c r="C1225" s="115"/>
      <c r="D1225" s="50"/>
      <c r="E1225" s="34"/>
      <c r="F1225" s="39"/>
      <c r="G1225" s="39">
        <f t="shared" si="106"/>
        <v>0</v>
      </c>
      <c r="H1225" s="26">
        <f t="shared" si="107"/>
        <v>0</v>
      </c>
    </row>
    <row r="1226" spans="1:8" x14ac:dyDescent="0.25">
      <c r="A1226" s="35">
        <v>5</v>
      </c>
      <c r="B1226" s="30" t="s">
        <v>40</v>
      </c>
      <c r="C1226" s="115"/>
      <c r="D1226" s="37"/>
      <c r="E1226" s="34"/>
      <c r="F1226" s="39"/>
      <c r="G1226" s="39">
        <f t="shared" si="106"/>
        <v>0</v>
      </c>
      <c r="H1226" s="26">
        <f t="shared" si="107"/>
        <v>0</v>
      </c>
    </row>
    <row r="1227" spans="1:8" ht="26.4" x14ac:dyDescent="0.25">
      <c r="A1227" s="44">
        <v>5.5</v>
      </c>
      <c r="B1227" s="41" t="s">
        <v>46</v>
      </c>
      <c r="C1227" s="115">
        <v>-6</v>
      </c>
      <c r="D1227" s="37" t="s">
        <v>42</v>
      </c>
      <c r="E1227" s="34">
        <v>3831.02</v>
      </c>
      <c r="F1227" s="39">
        <f t="shared" ref="F1227:F1238" si="109">ROUND(C1227*E1227,2)</f>
        <v>-22986.12</v>
      </c>
      <c r="G1227" s="39">
        <f t="shared" si="106"/>
        <v>-22986.12</v>
      </c>
      <c r="H1227" s="26">
        <f t="shared" si="107"/>
        <v>0</v>
      </c>
    </row>
    <row r="1228" spans="1:8" ht="26.4" x14ac:dyDescent="0.25">
      <c r="A1228" s="44">
        <v>5.9</v>
      </c>
      <c r="B1228" s="41" t="s">
        <v>50</v>
      </c>
      <c r="C1228" s="115">
        <v>-1</v>
      </c>
      <c r="D1228" s="37" t="s">
        <v>42</v>
      </c>
      <c r="E1228" s="34">
        <v>9850.8799999999992</v>
      </c>
      <c r="F1228" s="39">
        <f t="shared" si="109"/>
        <v>-9850.8799999999992</v>
      </c>
      <c r="G1228" s="39">
        <f t="shared" si="106"/>
        <v>-9850.8799999999992</v>
      </c>
      <c r="H1228" s="26">
        <f t="shared" si="107"/>
        <v>0</v>
      </c>
    </row>
    <row r="1229" spans="1:8" ht="26.4" x14ac:dyDescent="0.25">
      <c r="A1229" s="51">
        <v>5.0999999999999996</v>
      </c>
      <c r="B1229" s="41" t="s">
        <v>51</v>
      </c>
      <c r="C1229" s="115">
        <v>-3</v>
      </c>
      <c r="D1229" s="37" t="s">
        <v>42</v>
      </c>
      <c r="E1229" s="34">
        <v>8410.2999999999993</v>
      </c>
      <c r="F1229" s="39">
        <f t="shared" si="109"/>
        <v>-25230.9</v>
      </c>
      <c r="G1229" s="39">
        <f t="shared" si="106"/>
        <v>-25230.9</v>
      </c>
      <c r="H1229" s="26">
        <f t="shared" si="107"/>
        <v>0</v>
      </c>
    </row>
    <row r="1230" spans="1:8" ht="26.4" x14ac:dyDescent="0.25">
      <c r="A1230" s="40">
        <v>5.13</v>
      </c>
      <c r="B1230" s="41" t="s">
        <v>54</v>
      </c>
      <c r="C1230" s="115">
        <v>-2</v>
      </c>
      <c r="D1230" s="37" t="s">
        <v>42</v>
      </c>
      <c r="E1230" s="34">
        <v>7913.55</v>
      </c>
      <c r="F1230" s="39">
        <f t="shared" si="109"/>
        <v>-15827.1</v>
      </c>
      <c r="G1230" s="39">
        <f t="shared" si="106"/>
        <v>-15827.1</v>
      </c>
      <c r="H1230" s="26">
        <f t="shared" si="107"/>
        <v>0</v>
      </c>
    </row>
    <row r="1231" spans="1:8" ht="26.4" x14ac:dyDescent="0.25">
      <c r="A1231" s="84">
        <v>5.14</v>
      </c>
      <c r="B1231" s="53" t="s">
        <v>55</v>
      </c>
      <c r="C1231" s="118">
        <v>-1</v>
      </c>
      <c r="D1231" s="55" t="s">
        <v>42</v>
      </c>
      <c r="E1231" s="56">
        <v>7159.26</v>
      </c>
      <c r="F1231" s="119">
        <f t="shared" si="109"/>
        <v>-7159.26</v>
      </c>
      <c r="G1231" s="39">
        <f t="shared" si="106"/>
        <v>-7159.26</v>
      </c>
      <c r="H1231" s="26">
        <f t="shared" si="107"/>
        <v>0</v>
      </c>
    </row>
    <row r="1232" spans="1:8" ht="26.4" x14ac:dyDescent="0.25">
      <c r="A1232" s="51">
        <v>5.15</v>
      </c>
      <c r="B1232" s="41" t="s">
        <v>56</v>
      </c>
      <c r="C1232" s="115">
        <v>-17</v>
      </c>
      <c r="D1232" s="37" t="s">
        <v>42</v>
      </c>
      <c r="E1232" s="34">
        <v>4741.8999999999996</v>
      </c>
      <c r="F1232" s="39">
        <f t="shared" si="109"/>
        <v>-80612.3</v>
      </c>
      <c r="G1232" s="39">
        <f t="shared" ref="G1232:G1295" si="110">ROUND(C1232*E1232,2)</f>
        <v>-80612.3</v>
      </c>
      <c r="H1232" s="26">
        <f t="shared" si="107"/>
        <v>0</v>
      </c>
    </row>
    <row r="1233" spans="1:8" ht="26.4" x14ac:dyDescent="0.25">
      <c r="A1233" s="51">
        <v>5.18</v>
      </c>
      <c r="B1233" s="41" t="s">
        <v>59</v>
      </c>
      <c r="C1233" s="115">
        <v>-3</v>
      </c>
      <c r="D1233" s="37" t="s">
        <v>42</v>
      </c>
      <c r="E1233" s="34">
        <v>5332.93</v>
      </c>
      <c r="F1233" s="39">
        <f t="shared" si="109"/>
        <v>-15998.79</v>
      </c>
      <c r="G1233" s="39">
        <f t="shared" si="110"/>
        <v>-15998.79</v>
      </c>
      <c r="H1233" s="26">
        <f t="shared" ref="H1233:H1296" si="111">G1233-F1233</f>
        <v>0</v>
      </c>
    </row>
    <row r="1234" spans="1:8" ht="26.4" x14ac:dyDescent="0.25">
      <c r="A1234" s="51">
        <v>5.19</v>
      </c>
      <c r="B1234" s="41" t="s">
        <v>60</v>
      </c>
      <c r="C1234" s="115">
        <v>-2</v>
      </c>
      <c r="D1234" s="37" t="s">
        <v>42</v>
      </c>
      <c r="E1234" s="34">
        <v>4640.59</v>
      </c>
      <c r="F1234" s="39">
        <f t="shared" si="109"/>
        <v>-9281.18</v>
      </c>
      <c r="G1234" s="39">
        <f t="shared" si="110"/>
        <v>-9281.18</v>
      </c>
      <c r="H1234" s="26">
        <f t="shared" si="111"/>
        <v>0</v>
      </c>
    </row>
    <row r="1235" spans="1:8" x14ac:dyDescent="0.25">
      <c r="A1235" s="51">
        <v>5.32</v>
      </c>
      <c r="B1235" s="41" t="s">
        <v>73</v>
      </c>
      <c r="C1235" s="115">
        <v>-19</v>
      </c>
      <c r="D1235" s="37" t="s">
        <v>42</v>
      </c>
      <c r="E1235" s="34">
        <v>2696.28</v>
      </c>
      <c r="F1235" s="39">
        <f t="shared" si="109"/>
        <v>-51229.32</v>
      </c>
      <c r="G1235" s="39">
        <f t="shared" si="110"/>
        <v>-51229.32</v>
      </c>
      <c r="H1235" s="26">
        <f t="shared" si="111"/>
        <v>0</v>
      </c>
    </row>
    <row r="1236" spans="1:8" x14ac:dyDescent="0.25">
      <c r="A1236" s="51">
        <v>5.33</v>
      </c>
      <c r="B1236" s="41" t="s">
        <v>74</v>
      </c>
      <c r="C1236" s="115">
        <v>-4</v>
      </c>
      <c r="D1236" s="37" t="s">
        <v>42</v>
      </c>
      <c r="E1236" s="34">
        <v>1713.53</v>
      </c>
      <c r="F1236" s="39">
        <f t="shared" si="109"/>
        <v>-6854.12</v>
      </c>
      <c r="G1236" s="39">
        <f t="shared" si="110"/>
        <v>-6854.12</v>
      </c>
      <c r="H1236" s="26">
        <f t="shared" si="111"/>
        <v>0</v>
      </c>
    </row>
    <row r="1237" spans="1:8" x14ac:dyDescent="0.25">
      <c r="A1237" s="51">
        <v>5.34</v>
      </c>
      <c r="B1237" s="41" t="s">
        <v>75</v>
      </c>
      <c r="C1237" s="115">
        <v>-16</v>
      </c>
      <c r="D1237" s="37" t="s">
        <v>42</v>
      </c>
      <c r="E1237" s="34">
        <v>1565.4</v>
      </c>
      <c r="F1237" s="39">
        <f t="shared" si="109"/>
        <v>-25046.400000000001</v>
      </c>
      <c r="G1237" s="39">
        <f t="shared" si="110"/>
        <v>-25046.400000000001</v>
      </c>
      <c r="H1237" s="26">
        <f t="shared" si="111"/>
        <v>0</v>
      </c>
    </row>
    <row r="1238" spans="1:8" ht="38.25" customHeight="1" x14ac:dyDescent="0.25">
      <c r="A1238" s="51">
        <v>5.35</v>
      </c>
      <c r="B1238" s="41" t="s">
        <v>76</v>
      </c>
      <c r="C1238" s="115">
        <v>-3</v>
      </c>
      <c r="D1238" s="37" t="s">
        <v>42</v>
      </c>
      <c r="E1238" s="34">
        <v>29818.3</v>
      </c>
      <c r="F1238" s="39">
        <f t="shared" si="109"/>
        <v>-89454.9</v>
      </c>
      <c r="G1238" s="39">
        <f t="shared" si="110"/>
        <v>-89454.9</v>
      </c>
      <c r="H1238" s="26">
        <f>SUM(F1219:F1238)</f>
        <v>-953786.72000000009</v>
      </c>
    </row>
    <row r="1239" spans="1:8" x14ac:dyDescent="0.25">
      <c r="A1239" s="40"/>
      <c r="B1239" s="60"/>
      <c r="C1239" s="115"/>
      <c r="D1239" s="37"/>
      <c r="E1239" s="34"/>
      <c r="F1239" s="38"/>
      <c r="G1239" s="39">
        <f t="shared" si="110"/>
        <v>0</v>
      </c>
      <c r="H1239" s="26">
        <f t="shared" si="111"/>
        <v>0</v>
      </c>
    </row>
    <row r="1240" spans="1:8" x14ac:dyDescent="0.25">
      <c r="A1240" s="29" t="s">
        <v>201</v>
      </c>
      <c r="B1240" s="30" t="s">
        <v>202</v>
      </c>
      <c r="C1240" s="115"/>
      <c r="D1240" s="30"/>
      <c r="E1240" s="34"/>
      <c r="F1240" s="30"/>
      <c r="G1240" s="39">
        <f t="shared" si="110"/>
        <v>0</v>
      </c>
      <c r="H1240" s="26">
        <f t="shared" si="111"/>
        <v>0</v>
      </c>
    </row>
    <row r="1241" spans="1:8" x14ac:dyDescent="0.25">
      <c r="A1241" s="40"/>
      <c r="B1241" s="60"/>
      <c r="C1241" s="115"/>
      <c r="D1241" s="37"/>
      <c r="E1241" s="34"/>
      <c r="F1241" s="38"/>
      <c r="G1241" s="39">
        <f t="shared" si="110"/>
        <v>0</v>
      </c>
      <c r="H1241" s="26">
        <f t="shared" si="111"/>
        <v>0</v>
      </c>
    </row>
    <row r="1242" spans="1:8" x14ac:dyDescent="0.25">
      <c r="A1242" s="35">
        <v>1</v>
      </c>
      <c r="B1242" s="30" t="s">
        <v>18</v>
      </c>
      <c r="C1242" s="115">
        <v>-132.47999999999999</v>
      </c>
      <c r="D1242" s="37" t="s">
        <v>19</v>
      </c>
      <c r="E1242" s="34">
        <v>15.17</v>
      </c>
      <c r="F1242" s="39">
        <f>ROUND(C1242*E1242,2)</f>
        <v>-2009.72</v>
      </c>
      <c r="G1242" s="39">
        <f t="shared" si="110"/>
        <v>-2009.72</v>
      </c>
      <c r="H1242" s="26">
        <f t="shared" si="111"/>
        <v>0</v>
      </c>
    </row>
    <row r="1243" spans="1:8" x14ac:dyDescent="0.25">
      <c r="A1243" s="40"/>
      <c r="B1243" s="41"/>
      <c r="C1243" s="115"/>
      <c r="D1243" s="37"/>
      <c r="E1243" s="34"/>
      <c r="F1243" s="39"/>
      <c r="G1243" s="39">
        <f t="shared" si="110"/>
        <v>0</v>
      </c>
      <c r="H1243" s="26">
        <f t="shared" si="111"/>
        <v>0</v>
      </c>
    </row>
    <row r="1244" spans="1:8" x14ac:dyDescent="0.25">
      <c r="A1244" s="35">
        <v>2</v>
      </c>
      <c r="B1244" s="30" t="s">
        <v>20</v>
      </c>
      <c r="C1244" s="115"/>
      <c r="D1244" s="37"/>
      <c r="E1244" s="34"/>
      <c r="F1244" s="39"/>
      <c r="G1244" s="39">
        <f t="shared" si="110"/>
        <v>0</v>
      </c>
      <c r="H1244" s="26">
        <f t="shared" si="111"/>
        <v>0</v>
      </c>
    </row>
    <row r="1245" spans="1:8" x14ac:dyDescent="0.25">
      <c r="A1245" s="44">
        <v>2.2999999999999998</v>
      </c>
      <c r="B1245" s="41" t="s">
        <v>29</v>
      </c>
      <c r="C1245" s="115">
        <v>-27.37</v>
      </c>
      <c r="D1245" s="37" t="s">
        <v>24</v>
      </c>
      <c r="E1245" s="34">
        <v>1411.8</v>
      </c>
      <c r="F1245" s="39">
        <f t="shared" ref="F1245:F1246" si="112">ROUND(C1245*E1245,2)</f>
        <v>-38640.97</v>
      </c>
      <c r="G1245" s="39">
        <f t="shared" si="110"/>
        <v>-38640.97</v>
      </c>
      <c r="H1245" s="26">
        <f t="shared" si="111"/>
        <v>0</v>
      </c>
    </row>
    <row r="1246" spans="1:8" ht="26.4" x14ac:dyDescent="0.25">
      <c r="A1246" s="44">
        <v>2.5</v>
      </c>
      <c r="B1246" s="45" t="s">
        <v>31</v>
      </c>
      <c r="C1246" s="115">
        <v>-1065.77</v>
      </c>
      <c r="D1246" s="37" t="s">
        <v>24</v>
      </c>
      <c r="E1246" s="34">
        <v>172.55</v>
      </c>
      <c r="F1246" s="39">
        <f t="shared" si="112"/>
        <v>-183898.61</v>
      </c>
      <c r="G1246" s="39">
        <f t="shared" si="110"/>
        <v>-183898.61</v>
      </c>
      <c r="H1246" s="26">
        <f t="shared" si="111"/>
        <v>0</v>
      </c>
    </row>
    <row r="1247" spans="1:8" x14ac:dyDescent="0.25">
      <c r="A1247" s="40"/>
      <c r="B1247" s="60"/>
      <c r="C1247" s="115"/>
      <c r="D1247" s="37"/>
      <c r="E1247" s="34"/>
      <c r="F1247" s="39"/>
      <c r="G1247" s="39">
        <f t="shared" si="110"/>
        <v>0</v>
      </c>
      <c r="H1247" s="26">
        <f t="shared" si="111"/>
        <v>0</v>
      </c>
    </row>
    <row r="1248" spans="1:8" x14ac:dyDescent="0.25">
      <c r="A1248" s="35">
        <v>3</v>
      </c>
      <c r="B1248" s="30" t="s">
        <v>33</v>
      </c>
      <c r="C1248" s="115"/>
      <c r="D1248" s="37"/>
      <c r="E1248" s="34"/>
      <c r="F1248" s="39"/>
      <c r="G1248" s="39">
        <f t="shared" si="110"/>
        <v>0</v>
      </c>
      <c r="H1248" s="26">
        <f t="shared" si="111"/>
        <v>0</v>
      </c>
    </row>
    <row r="1249" spans="1:8" x14ac:dyDescent="0.25">
      <c r="A1249" s="44">
        <v>3.1</v>
      </c>
      <c r="B1249" s="41" t="s">
        <v>39</v>
      </c>
      <c r="C1249" s="115">
        <v>-463.17</v>
      </c>
      <c r="D1249" s="37" t="s">
        <v>19</v>
      </c>
      <c r="E1249" s="34">
        <v>1464.41</v>
      </c>
      <c r="F1249" s="39">
        <f>ROUND(C1249*E1249,2)</f>
        <v>-678270.78</v>
      </c>
      <c r="G1249" s="39">
        <f t="shared" si="110"/>
        <v>-678270.78</v>
      </c>
      <c r="H1249" s="26">
        <f t="shared" si="111"/>
        <v>0</v>
      </c>
    </row>
    <row r="1250" spans="1:8" x14ac:dyDescent="0.25">
      <c r="A1250" s="44">
        <v>3.3</v>
      </c>
      <c r="B1250" s="41" t="s">
        <v>36</v>
      </c>
      <c r="C1250" s="115">
        <v>-194.38</v>
      </c>
      <c r="D1250" s="37" t="s">
        <v>19</v>
      </c>
      <c r="E1250" s="34">
        <v>389.87</v>
      </c>
      <c r="F1250" s="39">
        <f>ROUND(C1250*E1250,2)</f>
        <v>-75782.929999999993</v>
      </c>
      <c r="G1250" s="39">
        <f t="shared" si="110"/>
        <v>-75782.929999999993</v>
      </c>
      <c r="H1250" s="26">
        <f t="shared" si="111"/>
        <v>0</v>
      </c>
    </row>
    <row r="1251" spans="1:8" x14ac:dyDescent="0.25">
      <c r="A1251" s="44">
        <v>3.4</v>
      </c>
      <c r="B1251" s="41" t="s">
        <v>37</v>
      </c>
      <c r="C1251" s="115">
        <v>-1.5</v>
      </c>
      <c r="D1251" s="37" t="s">
        <v>19</v>
      </c>
      <c r="E1251" s="34">
        <v>242.88</v>
      </c>
      <c r="F1251" s="39">
        <f>ROUND(C1251*E1251,2)</f>
        <v>-364.32</v>
      </c>
      <c r="G1251" s="39">
        <f t="shared" si="110"/>
        <v>-364.32</v>
      </c>
      <c r="H1251" s="26">
        <f t="shared" si="111"/>
        <v>0</v>
      </c>
    </row>
    <row r="1252" spans="1:8" x14ac:dyDescent="0.25">
      <c r="A1252" s="40"/>
      <c r="B1252" s="60"/>
      <c r="C1252" s="115"/>
      <c r="D1252" s="37"/>
      <c r="E1252" s="34"/>
      <c r="F1252" s="39"/>
      <c r="G1252" s="39">
        <f t="shared" si="110"/>
        <v>0</v>
      </c>
      <c r="H1252" s="26">
        <f t="shared" si="111"/>
        <v>0</v>
      </c>
    </row>
    <row r="1253" spans="1:8" x14ac:dyDescent="0.25">
      <c r="A1253" s="35">
        <v>4</v>
      </c>
      <c r="B1253" s="30" t="s">
        <v>38</v>
      </c>
      <c r="C1253" s="36"/>
      <c r="D1253" s="37"/>
      <c r="E1253" s="34"/>
      <c r="F1253" s="39"/>
      <c r="G1253" s="39">
        <f t="shared" si="110"/>
        <v>0</v>
      </c>
      <c r="H1253" s="26">
        <f t="shared" si="111"/>
        <v>0</v>
      </c>
    </row>
    <row r="1254" spans="1:8" x14ac:dyDescent="0.25">
      <c r="A1254" s="44">
        <v>4.0999999999999996</v>
      </c>
      <c r="B1254" s="41" t="s">
        <v>39</v>
      </c>
      <c r="C1254" s="115">
        <v>-463.17</v>
      </c>
      <c r="D1254" s="37" t="s">
        <v>19</v>
      </c>
      <c r="E1254" s="34">
        <v>145.5</v>
      </c>
      <c r="F1254" s="39">
        <f>ROUND(C1254*E1254,2)</f>
        <v>-67391.240000000005</v>
      </c>
      <c r="G1254" s="39">
        <f t="shared" si="110"/>
        <v>-67391.240000000005</v>
      </c>
      <c r="H1254" s="26">
        <f t="shared" si="111"/>
        <v>0</v>
      </c>
    </row>
    <row r="1255" spans="1:8" x14ac:dyDescent="0.25">
      <c r="A1255" s="44">
        <v>4.3</v>
      </c>
      <c r="B1255" s="41" t="s">
        <v>36</v>
      </c>
      <c r="C1255" s="115">
        <v>-194.38</v>
      </c>
      <c r="D1255" s="37" t="s">
        <v>19</v>
      </c>
      <c r="E1255" s="34">
        <v>117.55</v>
      </c>
      <c r="F1255" s="39">
        <f>ROUND(C1255*E1255,2)</f>
        <v>-22849.37</v>
      </c>
      <c r="G1255" s="39">
        <f t="shared" si="110"/>
        <v>-22849.37</v>
      </c>
      <c r="H1255" s="26">
        <f t="shared" si="111"/>
        <v>0</v>
      </c>
    </row>
    <row r="1256" spans="1:8" x14ac:dyDescent="0.25">
      <c r="A1256" s="44">
        <v>4.4000000000000004</v>
      </c>
      <c r="B1256" s="41" t="s">
        <v>37</v>
      </c>
      <c r="C1256" s="115">
        <v>-1.5</v>
      </c>
      <c r="D1256" s="37" t="s">
        <v>19</v>
      </c>
      <c r="E1256" s="34">
        <v>96.85</v>
      </c>
      <c r="F1256" s="39">
        <f>ROUND(C1256*E1256,2)</f>
        <v>-145.28</v>
      </c>
      <c r="G1256" s="39">
        <f t="shared" si="110"/>
        <v>-145.28</v>
      </c>
      <c r="H1256" s="26">
        <f t="shared" si="111"/>
        <v>0</v>
      </c>
    </row>
    <row r="1257" spans="1:8" x14ac:dyDescent="0.25">
      <c r="A1257" s="44"/>
      <c r="B1257" s="41"/>
      <c r="C1257" s="37"/>
      <c r="D1257" s="37"/>
      <c r="E1257" s="34"/>
      <c r="F1257" s="39"/>
      <c r="G1257" s="39">
        <f t="shared" si="110"/>
        <v>0</v>
      </c>
      <c r="H1257" s="26">
        <f t="shared" si="111"/>
        <v>0</v>
      </c>
    </row>
    <row r="1258" spans="1:8" x14ac:dyDescent="0.25">
      <c r="A1258" s="35">
        <f>+A1244+1</f>
        <v>3</v>
      </c>
      <c r="B1258" s="30" t="s">
        <v>191</v>
      </c>
      <c r="C1258" s="115">
        <v>-767.26</v>
      </c>
      <c r="D1258" s="37" t="s">
        <v>163</v>
      </c>
      <c r="E1258" s="34">
        <v>11.93</v>
      </c>
      <c r="F1258" s="39">
        <f>ROUND(C1258*E1258,2)</f>
        <v>-9153.41</v>
      </c>
      <c r="G1258" s="39">
        <f t="shared" si="110"/>
        <v>-9153.41</v>
      </c>
      <c r="H1258" s="26">
        <f t="shared" si="111"/>
        <v>0</v>
      </c>
    </row>
    <row r="1259" spans="1:8" ht="9.75" customHeight="1" x14ac:dyDescent="0.25">
      <c r="A1259" s="42"/>
      <c r="B1259" s="100"/>
      <c r="C1259" s="115"/>
      <c r="D1259" s="126"/>
      <c r="E1259" s="34"/>
      <c r="F1259" s="39"/>
      <c r="G1259" s="39">
        <f t="shared" si="110"/>
        <v>0</v>
      </c>
      <c r="H1259" s="26">
        <f t="shared" si="111"/>
        <v>0</v>
      </c>
    </row>
    <row r="1260" spans="1:8" ht="26.4" x14ac:dyDescent="0.25">
      <c r="A1260" s="35">
        <v>15</v>
      </c>
      <c r="B1260" s="30" t="s">
        <v>236</v>
      </c>
      <c r="C1260" s="115"/>
      <c r="D1260" s="37"/>
      <c r="E1260" s="34"/>
      <c r="F1260" s="39"/>
      <c r="G1260" s="39">
        <f t="shared" si="110"/>
        <v>0</v>
      </c>
      <c r="H1260" s="26">
        <f t="shared" si="111"/>
        <v>0</v>
      </c>
    </row>
    <row r="1261" spans="1:8" x14ac:dyDescent="0.25">
      <c r="A1261" s="64">
        <f t="shared" ref="A1261:A1267" si="113">+A1260+0.1</f>
        <v>15.1</v>
      </c>
      <c r="B1261" s="41" t="s">
        <v>193</v>
      </c>
      <c r="C1261" s="115">
        <v>-225.23</v>
      </c>
      <c r="D1261" s="37" t="s">
        <v>163</v>
      </c>
      <c r="E1261" s="34">
        <v>63.33</v>
      </c>
      <c r="F1261" s="39">
        <f t="shared" ref="F1261:F1267" si="114">ROUND(C1261*E1261,2)</f>
        <v>-14263.82</v>
      </c>
      <c r="G1261" s="39">
        <f t="shared" si="110"/>
        <v>-14263.82</v>
      </c>
      <c r="H1261" s="26">
        <f t="shared" si="111"/>
        <v>0</v>
      </c>
    </row>
    <row r="1262" spans="1:8" x14ac:dyDescent="0.25">
      <c r="A1262" s="64">
        <f t="shared" si="113"/>
        <v>15.2</v>
      </c>
      <c r="B1262" s="41" t="s">
        <v>194</v>
      </c>
      <c r="C1262" s="115">
        <v>-377.81</v>
      </c>
      <c r="D1262" s="37" t="s">
        <v>28</v>
      </c>
      <c r="E1262" s="34">
        <v>33.69</v>
      </c>
      <c r="F1262" s="39">
        <f t="shared" si="114"/>
        <v>-12728.42</v>
      </c>
      <c r="G1262" s="39">
        <f t="shared" si="110"/>
        <v>-12728.42</v>
      </c>
      <c r="H1262" s="26">
        <f t="shared" si="111"/>
        <v>0</v>
      </c>
    </row>
    <row r="1263" spans="1:8" ht="26.4" x14ac:dyDescent="0.25">
      <c r="A1263" s="64">
        <f t="shared" si="113"/>
        <v>15.299999999999999</v>
      </c>
      <c r="B1263" s="45" t="s">
        <v>195</v>
      </c>
      <c r="C1263" s="115">
        <v>-22.67</v>
      </c>
      <c r="D1263" s="37" t="s">
        <v>28</v>
      </c>
      <c r="E1263" s="34">
        <v>211.95</v>
      </c>
      <c r="F1263" s="39">
        <f t="shared" si="114"/>
        <v>-4804.91</v>
      </c>
      <c r="G1263" s="39">
        <f t="shared" si="110"/>
        <v>-4804.91</v>
      </c>
      <c r="H1263" s="26">
        <f t="shared" si="111"/>
        <v>0</v>
      </c>
    </row>
    <row r="1264" spans="1:8" ht="26.4" x14ac:dyDescent="0.25">
      <c r="A1264" s="64">
        <f t="shared" si="113"/>
        <v>15.399999999999999</v>
      </c>
      <c r="B1264" s="41" t="s">
        <v>196</v>
      </c>
      <c r="C1264" s="115">
        <v>-377.81</v>
      </c>
      <c r="D1264" s="37" t="s">
        <v>28</v>
      </c>
      <c r="E1264" s="34">
        <v>1162.26</v>
      </c>
      <c r="F1264" s="39">
        <f t="shared" si="114"/>
        <v>-439113.45</v>
      </c>
      <c r="G1264" s="39">
        <f t="shared" si="110"/>
        <v>-439113.45</v>
      </c>
      <c r="H1264" s="26">
        <f t="shared" si="111"/>
        <v>0</v>
      </c>
    </row>
    <row r="1265" spans="1:8" x14ac:dyDescent="0.25">
      <c r="A1265" s="64">
        <f t="shared" si="113"/>
        <v>15.499999999999998</v>
      </c>
      <c r="B1265" s="41" t="s">
        <v>197</v>
      </c>
      <c r="C1265" s="115">
        <v>-377.81</v>
      </c>
      <c r="D1265" s="37" t="s">
        <v>198</v>
      </c>
      <c r="E1265" s="34">
        <v>49.34</v>
      </c>
      <c r="F1265" s="39">
        <f t="shared" si="114"/>
        <v>-18641.150000000001</v>
      </c>
      <c r="G1265" s="39">
        <f t="shared" si="110"/>
        <v>-18641.150000000001</v>
      </c>
      <c r="H1265" s="26">
        <f t="shared" si="111"/>
        <v>0</v>
      </c>
    </row>
    <row r="1266" spans="1:8" x14ac:dyDescent="0.25">
      <c r="A1266" s="64">
        <f t="shared" si="113"/>
        <v>15.599999999999998</v>
      </c>
      <c r="B1266" s="60" t="s">
        <v>237</v>
      </c>
      <c r="C1266" s="115">
        <v>-44.64</v>
      </c>
      <c r="D1266" s="37" t="s">
        <v>24</v>
      </c>
      <c r="E1266" s="34">
        <v>1583.87</v>
      </c>
      <c r="F1266" s="39">
        <f t="shared" si="114"/>
        <v>-70703.960000000006</v>
      </c>
      <c r="G1266" s="39">
        <f t="shared" si="110"/>
        <v>-70703.960000000006</v>
      </c>
      <c r="H1266" s="26">
        <f t="shared" si="111"/>
        <v>0</v>
      </c>
    </row>
    <row r="1267" spans="1:8" ht="26.4" x14ac:dyDescent="0.25">
      <c r="A1267" s="64">
        <f t="shared" si="113"/>
        <v>15.699999999999998</v>
      </c>
      <c r="B1267" s="41" t="s">
        <v>31</v>
      </c>
      <c r="C1267" s="115">
        <v>-102.13</v>
      </c>
      <c r="D1267" s="37" t="s">
        <v>24</v>
      </c>
      <c r="E1267" s="34">
        <v>425.2</v>
      </c>
      <c r="F1267" s="39">
        <f t="shared" si="114"/>
        <v>-43425.68</v>
      </c>
      <c r="G1267" s="39">
        <f t="shared" si="110"/>
        <v>-43425.68</v>
      </c>
      <c r="H1267" s="26">
        <f t="shared" si="111"/>
        <v>0</v>
      </c>
    </row>
    <row r="1268" spans="1:8" x14ac:dyDescent="0.25">
      <c r="A1268" s="40"/>
      <c r="B1268" s="60"/>
      <c r="C1268" s="115"/>
      <c r="D1268" s="37"/>
      <c r="E1268" s="34"/>
      <c r="F1268" s="39"/>
      <c r="G1268" s="39">
        <f t="shared" si="110"/>
        <v>0</v>
      </c>
      <c r="H1268" s="26">
        <f t="shared" si="111"/>
        <v>0</v>
      </c>
    </row>
    <row r="1269" spans="1:8" ht="39.6" x14ac:dyDescent="0.25">
      <c r="A1269" s="29" t="s">
        <v>239</v>
      </c>
      <c r="B1269" s="30" t="s">
        <v>240</v>
      </c>
      <c r="C1269" s="115"/>
      <c r="D1269" s="30"/>
      <c r="E1269" s="34"/>
      <c r="F1269" s="39"/>
      <c r="G1269" s="39">
        <f t="shared" si="110"/>
        <v>0</v>
      </c>
      <c r="H1269" s="26">
        <f t="shared" si="111"/>
        <v>0</v>
      </c>
    </row>
    <row r="1270" spans="1:8" ht="9.75" customHeight="1" x14ac:dyDescent="0.25">
      <c r="A1270" s="42"/>
      <c r="B1270" s="30"/>
      <c r="C1270" s="115"/>
      <c r="D1270" s="32"/>
      <c r="E1270" s="34"/>
      <c r="F1270" s="39"/>
      <c r="G1270" s="39">
        <f t="shared" si="110"/>
        <v>0</v>
      </c>
      <c r="H1270" s="26">
        <f t="shared" si="111"/>
        <v>0</v>
      </c>
    </row>
    <row r="1271" spans="1:8" x14ac:dyDescent="0.25">
      <c r="A1271" s="35">
        <v>1</v>
      </c>
      <c r="B1271" s="30" t="s">
        <v>18</v>
      </c>
      <c r="C1271" s="115">
        <v>-5186.47</v>
      </c>
      <c r="D1271" s="37" t="s">
        <v>19</v>
      </c>
      <c r="E1271" s="34">
        <v>15.17</v>
      </c>
      <c r="F1271" s="39">
        <f>ROUND(C1271*E1271,2)</f>
        <v>-78678.75</v>
      </c>
      <c r="G1271" s="39">
        <f t="shared" si="110"/>
        <v>-78678.75</v>
      </c>
      <c r="H1271" s="26">
        <f t="shared" si="111"/>
        <v>0</v>
      </c>
    </row>
    <row r="1272" spans="1:8" ht="9.75" customHeight="1" x14ac:dyDescent="0.25">
      <c r="A1272" s="40"/>
      <c r="B1272" s="41"/>
      <c r="C1272" s="115"/>
      <c r="D1272" s="37"/>
      <c r="E1272" s="34"/>
      <c r="F1272" s="39"/>
      <c r="G1272" s="39">
        <f t="shared" si="110"/>
        <v>0</v>
      </c>
      <c r="H1272" s="26">
        <f t="shared" si="111"/>
        <v>0</v>
      </c>
    </row>
    <row r="1273" spans="1:8" x14ac:dyDescent="0.25">
      <c r="A1273" s="35">
        <v>2</v>
      </c>
      <c r="B1273" s="30" t="s">
        <v>20</v>
      </c>
      <c r="C1273" s="115"/>
      <c r="D1273" s="37"/>
      <c r="E1273" s="34"/>
      <c r="F1273" s="39"/>
      <c r="G1273" s="39">
        <f t="shared" si="110"/>
        <v>0</v>
      </c>
      <c r="H1273" s="26">
        <f t="shared" si="111"/>
        <v>0</v>
      </c>
    </row>
    <row r="1274" spans="1:8" x14ac:dyDescent="0.25">
      <c r="A1274" s="52" t="s">
        <v>242</v>
      </c>
      <c r="B1274" s="53" t="s">
        <v>29</v>
      </c>
      <c r="C1274" s="118">
        <v>-374.78</v>
      </c>
      <c r="D1274" s="55" t="s">
        <v>24</v>
      </c>
      <c r="E1274" s="56">
        <v>1411.8</v>
      </c>
      <c r="F1274" s="119">
        <f t="shared" ref="F1274:F1276" si="115">ROUND(C1274*E1274,2)</f>
        <v>-529114.4</v>
      </c>
      <c r="G1274" s="39">
        <f t="shared" si="110"/>
        <v>-529114.4</v>
      </c>
      <c r="H1274" s="26">
        <f t="shared" si="111"/>
        <v>0</v>
      </c>
    </row>
    <row r="1275" spans="1:8" ht="26.4" x14ac:dyDescent="0.25">
      <c r="A1275" s="40" t="s">
        <v>244</v>
      </c>
      <c r="B1275" s="45" t="s">
        <v>31</v>
      </c>
      <c r="C1275" s="115">
        <v>-986.53</v>
      </c>
      <c r="D1275" s="37" t="s">
        <v>24</v>
      </c>
      <c r="E1275" s="34">
        <v>172.55</v>
      </c>
      <c r="F1275" s="39">
        <f t="shared" si="115"/>
        <v>-170225.75</v>
      </c>
      <c r="G1275" s="39">
        <f t="shared" si="110"/>
        <v>-170225.75</v>
      </c>
      <c r="H1275" s="26">
        <f t="shared" si="111"/>
        <v>0</v>
      </c>
    </row>
    <row r="1276" spans="1:8" ht="26.4" x14ac:dyDescent="0.25">
      <c r="A1276" s="40" t="s">
        <v>245</v>
      </c>
      <c r="B1276" s="45" t="s">
        <v>32</v>
      </c>
      <c r="C1276" s="115">
        <v>-1960.99</v>
      </c>
      <c r="D1276" s="37" t="s">
        <v>24</v>
      </c>
      <c r="E1276" s="34">
        <v>146.16999999999999</v>
      </c>
      <c r="F1276" s="39">
        <f t="shared" si="115"/>
        <v>-286637.90999999997</v>
      </c>
      <c r="G1276" s="39">
        <f t="shared" si="110"/>
        <v>-286637.90999999997</v>
      </c>
      <c r="H1276" s="26">
        <f t="shared" si="111"/>
        <v>0</v>
      </c>
    </row>
    <row r="1277" spans="1:8" x14ac:dyDescent="0.25">
      <c r="A1277" s="40"/>
      <c r="B1277" s="60"/>
      <c r="C1277" s="115"/>
      <c r="D1277" s="37"/>
      <c r="E1277" s="34"/>
      <c r="F1277" s="39"/>
      <c r="G1277" s="39">
        <f t="shared" si="110"/>
        <v>0</v>
      </c>
      <c r="H1277" s="26">
        <f t="shared" si="111"/>
        <v>0</v>
      </c>
    </row>
    <row r="1278" spans="1:8" x14ac:dyDescent="0.25">
      <c r="A1278" s="35">
        <v>3</v>
      </c>
      <c r="B1278" s="30" t="s">
        <v>246</v>
      </c>
      <c r="C1278" s="115">
        <v>0</v>
      </c>
      <c r="D1278" s="37"/>
      <c r="E1278" s="34"/>
      <c r="F1278" s="39"/>
      <c r="G1278" s="39">
        <f t="shared" si="110"/>
        <v>0</v>
      </c>
      <c r="H1278" s="26">
        <f t="shared" si="111"/>
        <v>0</v>
      </c>
    </row>
    <row r="1279" spans="1:8" x14ac:dyDescent="0.25">
      <c r="A1279" s="64">
        <v>3.2</v>
      </c>
      <c r="B1279" s="41" t="s">
        <v>39</v>
      </c>
      <c r="C1279" s="115">
        <v>-627.88</v>
      </c>
      <c r="D1279" s="37" t="s">
        <v>19</v>
      </c>
      <c r="E1279" s="34">
        <v>1464.41</v>
      </c>
      <c r="F1279" s="39">
        <f t="shared" ref="F1279:F1282" si="116">ROUND(C1279*E1279,2)</f>
        <v>-919473.75</v>
      </c>
      <c r="G1279" s="39">
        <f t="shared" si="110"/>
        <v>-919473.75</v>
      </c>
      <c r="H1279" s="26">
        <f t="shared" si="111"/>
        <v>0</v>
      </c>
    </row>
    <row r="1280" spans="1:8" x14ac:dyDescent="0.25">
      <c r="A1280" s="64">
        <v>3.4</v>
      </c>
      <c r="B1280" s="41" t="s">
        <v>35</v>
      </c>
      <c r="C1280" s="115">
        <v>-281.83999999999997</v>
      </c>
      <c r="D1280" s="37" t="s">
        <v>19</v>
      </c>
      <c r="E1280" s="34">
        <v>855.26</v>
      </c>
      <c r="F1280" s="39">
        <f t="shared" si="116"/>
        <v>-241046.48</v>
      </c>
      <c r="G1280" s="39">
        <f t="shared" si="110"/>
        <v>-241046.48</v>
      </c>
      <c r="H1280" s="26">
        <f t="shared" si="111"/>
        <v>0</v>
      </c>
    </row>
    <row r="1281" spans="1:8" x14ac:dyDescent="0.25">
      <c r="A1281" s="64">
        <v>3.5</v>
      </c>
      <c r="B1281" s="41" t="s">
        <v>36</v>
      </c>
      <c r="C1281" s="115">
        <v>-2361.84</v>
      </c>
      <c r="D1281" s="37" t="s">
        <v>19</v>
      </c>
      <c r="E1281" s="34">
        <v>389.87</v>
      </c>
      <c r="F1281" s="39">
        <f t="shared" si="116"/>
        <v>-920810.56</v>
      </c>
      <c r="G1281" s="39">
        <f t="shared" si="110"/>
        <v>-920810.56</v>
      </c>
      <c r="H1281" s="26">
        <f t="shared" si="111"/>
        <v>0</v>
      </c>
    </row>
    <row r="1282" spans="1:8" x14ac:dyDescent="0.25">
      <c r="A1282" s="64">
        <v>3.6</v>
      </c>
      <c r="B1282" s="41" t="s">
        <v>37</v>
      </c>
      <c r="C1282" s="115">
        <v>-1921.57</v>
      </c>
      <c r="D1282" s="37" t="s">
        <v>19</v>
      </c>
      <c r="E1282" s="34">
        <v>242.88</v>
      </c>
      <c r="F1282" s="39">
        <f t="shared" si="116"/>
        <v>-466710.92</v>
      </c>
      <c r="G1282" s="39">
        <f t="shared" si="110"/>
        <v>-466710.92</v>
      </c>
      <c r="H1282" s="26">
        <f t="shared" si="111"/>
        <v>0</v>
      </c>
    </row>
    <row r="1283" spans="1:8" x14ac:dyDescent="0.25">
      <c r="A1283" s="40"/>
      <c r="B1283" s="41"/>
      <c r="C1283" s="115">
        <v>0</v>
      </c>
      <c r="D1283" s="37"/>
      <c r="E1283" s="34"/>
      <c r="F1283" s="39"/>
      <c r="G1283" s="39">
        <f t="shared" si="110"/>
        <v>0</v>
      </c>
      <c r="H1283" s="26">
        <f t="shared" si="111"/>
        <v>0</v>
      </c>
    </row>
    <row r="1284" spans="1:8" x14ac:dyDescent="0.25">
      <c r="A1284" s="35">
        <v>4</v>
      </c>
      <c r="B1284" s="30" t="s">
        <v>38</v>
      </c>
      <c r="C1284" s="115">
        <v>0</v>
      </c>
      <c r="D1284" s="37"/>
      <c r="E1284" s="34"/>
      <c r="F1284" s="39"/>
      <c r="G1284" s="39">
        <f t="shared" si="110"/>
        <v>0</v>
      </c>
      <c r="H1284" s="26">
        <f t="shared" si="111"/>
        <v>0</v>
      </c>
    </row>
    <row r="1285" spans="1:8" x14ac:dyDescent="0.25">
      <c r="A1285" s="64">
        <v>4.2</v>
      </c>
      <c r="B1285" s="41" t="s">
        <v>39</v>
      </c>
      <c r="C1285" s="115">
        <v>-627.88</v>
      </c>
      <c r="D1285" s="37" t="s">
        <v>19</v>
      </c>
      <c r="E1285" s="34">
        <v>145.5</v>
      </c>
      <c r="F1285" s="39">
        <f t="shared" ref="F1285:F1288" si="117">ROUND(C1285*E1285,2)</f>
        <v>-91356.54</v>
      </c>
      <c r="G1285" s="39">
        <f t="shared" si="110"/>
        <v>-91356.54</v>
      </c>
      <c r="H1285" s="26">
        <f t="shared" si="111"/>
        <v>0</v>
      </c>
    </row>
    <row r="1286" spans="1:8" x14ac:dyDescent="0.25">
      <c r="A1286" s="64">
        <v>4.4000000000000004</v>
      </c>
      <c r="B1286" s="41" t="s">
        <v>35</v>
      </c>
      <c r="C1286" s="115">
        <v>-281.83999999999997</v>
      </c>
      <c r="D1286" s="37" t="s">
        <v>19</v>
      </c>
      <c r="E1286" s="34">
        <v>133.94</v>
      </c>
      <c r="F1286" s="39">
        <f t="shared" si="117"/>
        <v>-37749.65</v>
      </c>
      <c r="G1286" s="39">
        <f t="shared" si="110"/>
        <v>-37749.65</v>
      </c>
      <c r="H1286" s="26">
        <f t="shared" si="111"/>
        <v>0</v>
      </c>
    </row>
    <row r="1287" spans="1:8" x14ac:dyDescent="0.25">
      <c r="A1287" s="64">
        <v>4.5</v>
      </c>
      <c r="B1287" s="41" t="s">
        <v>36</v>
      </c>
      <c r="C1287" s="115">
        <v>-2361.84</v>
      </c>
      <c r="D1287" s="37" t="s">
        <v>19</v>
      </c>
      <c r="E1287" s="34">
        <v>117.55</v>
      </c>
      <c r="F1287" s="39">
        <f t="shared" si="117"/>
        <v>-277634.28999999998</v>
      </c>
      <c r="G1287" s="39">
        <f t="shared" si="110"/>
        <v>-277634.28999999998</v>
      </c>
      <c r="H1287" s="26">
        <f t="shared" si="111"/>
        <v>0</v>
      </c>
    </row>
    <row r="1288" spans="1:8" x14ac:dyDescent="0.25">
      <c r="A1288" s="64">
        <v>4.5999999999999996</v>
      </c>
      <c r="B1288" s="41" t="s">
        <v>37</v>
      </c>
      <c r="C1288" s="115">
        <v>-1921.57</v>
      </c>
      <c r="D1288" s="37" t="s">
        <v>19</v>
      </c>
      <c r="E1288" s="34">
        <v>96.85</v>
      </c>
      <c r="F1288" s="39">
        <f t="shared" si="117"/>
        <v>-186104.05</v>
      </c>
      <c r="G1288" s="39">
        <f t="shared" si="110"/>
        <v>-186104.05</v>
      </c>
      <c r="H1288" s="26">
        <f t="shared" si="111"/>
        <v>0</v>
      </c>
    </row>
    <row r="1289" spans="1:8" x14ac:dyDescent="0.25">
      <c r="A1289" s="40"/>
      <c r="B1289" s="60"/>
      <c r="C1289" s="115"/>
      <c r="D1289" s="37"/>
      <c r="E1289" s="34"/>
      <c r="F1289" s="39"/>
      <c r="G1289" s="39">
        <f t="shared" si="110"/>
        <v>0</v>
      </c>
      <c r="H1289" s="26">
        <f t="shared" si="111"/>
        <v>0</v>
      </c>
    </row>
    <row r="1290" spans="1:8" x14ac:dyDescent="0.25">
      <c r="A1290" s="35">
        <v>5</v>
      </c>
      <c r="B1290" s="30" t="s">
        <v>40</v>
      </c>
      <c r="C1290" s="115"/>
      <c r="D1290" s="37"/>
      <c r="E1290" s="34"/>
      <c r="F1290" s="39"/>
      <c r="G1290" s="39">
        <f t="shared" si="110"/>
        <v>0</v>
      </c>
      <c r="H1290" s="26">
        <f t="shared" si="111"/>
        <v>0</v>
      </c>
    </row>
    <row r="1291" spans="1:8" ht="26.4" x14ac:dyDescent="0.25">
      <c r="A1291" s="64">
        <v>5.4</v>
      </c>
      <c r="B1291" s="41" t="s">
        <v>251</v>
      </c>
      <c r="C1291" s="115">
        <v>-1</v>
      </c>
      <c r="D1291" s="37" t="s">
        <v>42</v>
      </c>
      <c r="E1291" s="34">
        <v>5629.22</v>
      </c>
      <c r="F1291" s="39">
        <f t="shared" ref="F1291:F1298" si="118">ROUND(C1291*E1291,2)</f>
        <v>-5629.22</v>
      </c>
      <c r="G1291" s="39">
        <f t="shared" si="110"/>
        <v>-5629.22</v>
      </c>
      <c r="H1291" s="26">
        <f t="shared" si="111"/>
        <v>0</v>
      </c>
    </row>
    <row r="1292" spans="1:8" ht="26.4" x14ac:dyDescent="0.25">
      <c r="A1292" s="40">
        <v>5.1100000000000003</v>
      </c>
      <c r="B1292" s="41" t="s">
        <v>213</v>
      </c>
      <c r="C1292" s="115">
        <v>-1</v>
      </c>
      <c r="D1292" s="37" t="s">
        <v>42</v>
      </c>
      <c r="E1292" s="34">
        <v>8161.21</v>
      </c>
      <c r="F1292" s="39">
        <f t="shared" si="118"/>
        <v>-8161.21</v>
      </c>
      <c r="G1292" s="39">
        <f t="shared" si="110"/>
        <v>-8161.21</v>
      </c>
      <c r="H1292" s="26">
        <f t="shared" si="111"/>
        <v>0</v>
      </c>
    </row>
    <row r="1293" spans="1:8" ht="26.4" x14ac:dyDescent="0.25">
      <c r="A1293" s="40">
        <v>5.15</v>
      </c>
      <c r="B1293" s="41" t="s">
        <v>259</v>
      </c>
      <c r="C1293" s="115">
        <v>-7</v>
      </c>
      <c r="D1293" s="37" t="s">
        <v>42</v>
      </c>
      <c r="E1293" s="34">
        <v>7159.26</v>
      </c>
      <c r="F1293" s="39">
        <f t="shared" si="118"/>
        <v>-50114.82</v>
      </c>
      <c r="G1293" s="39">
        <f t="shared" si="110"/>
        <v>-50114.82</v>
      </c>
      <c r="H1293" s="26">
        <f t="shared" si="111"/>
        <v>0</v>
      </c>
    </row>
    <row r="1294" spans="1:8" ht="26.4" x14ac:dyDescent="0.25">
      <c r="A1294" s="51">
        <v>5.18</v>
      </c>
      <c r="B1294" s="41" t="s">
        <v>262</v>
      </c>
      <c r="C1294" s="115">
        <v>-12</v>
      </c>
      <c r="D1294" s="37" t="s">
        <v>42</v>
      </c>
      <c r="E1294" s="34">
        <v>12939.7</v>
      </c>
      <c r="F1294" s="39">
        <f t="shared" si="118"/>
        <v>-155276.4</v>
      </c>
      <c r="G1294" s="39">
        <f t="shared" si="110"/>
        <v>-155276.4</v>
      </c>
      <c r="H1294" s="26">
        <f t="shared" si="111"/>
        <v>0</v>
      </c>
    </row>
    <row r="1295" spans="1:8" ht="26.4" x14ac:dyDescent="0.25">
      <c r="A1295" s="51">
        <v>5.23</v>
      </c>
      <c r="B1295" s="41" t="s">
        <v>219</v>
      </c>
      <c r="C1295" s="115">
        <v>-1</v>
      </c>
      <c r="D1295" s="37" t="s">
        <v>42</v>
      </c>
      <c r="E1295" s="34">
        <v>5332.93</v>
      </c>
      <c r="F1295" s="39">
        <f t="shared" si="118"/>
        <v>-5332.93</v>
      </c>
      <c r="G1295" s="39">
        <f t="shared" si="110"/>
        <v>-5332.93</v>
      </c>
      <c r="H1295" s="26">
        <f t="shared" si="111"/>
        <v>0</v>
      </c>
    </row>
    <row r="1296" spans="1:8" ht="26.4" x14ac:dyDescent="0.25">
      <c r="A1296" s="51">
        <v>5.24</v>
      </c>
      <c r="B1296" s="41" t="s">
        <v>266</v>
      </c>
      <c r="C1296" s="115">
        <v>-2</v>
      </c>
      <c r="D1296" s="37" t="s">
        <v>42</v>
      </c>
      <c r="E1296" s="34">
        <v>4251.21</v>
      </c>
      <c r="F1296" s="39">
        <f t="shared" si="118"/>
        <v>-8502.42</v>
      </c>
      <c r="G1296" s="39">
        <f t="shared" ref="G1296:G1359" si="119">ROUND(C1296*E1296,2)</f>
        <v>-8502.42</v>
      </c>
      <c r="H1296" s="26">
        <f t="shared" si="111"/>
        <v>0</v>
      </c>
    </row>
    <row r="1297" spans="1:8" x14ac:dyDescent="0.25">
      <c r="A1297" s="51">
        <v>5.29</v>
      </c>
      <c r="B1297" s="41" t="s">
        <v>223</v>
      </c>
      <c r="C1297" s="115">
        <v>-4</v>
      </c>
      <c r="D1297" s="37" t="s">
        <v>42</v>
      </c>
      <c r="E1297" s="34">
        <v>5020.68</v>
      </c>
      <c r="F1297" s="39">
        <f t="shared" si="118"/>
        <v>-20082.72</v>
      </c>
      <c r="G1297" s="39">
        <f t="shared" si="119"/>
        <v>-20082.72</v>
      </c>
      <c r="H1297" s="26">
        <f t="shared" ref="H1297:H1360" si="120">G1297-F1297</f>
        <v>0</v>
      </c>
    </row>
    <row r="1298" spans="1:8" x14ac:dyDescent="0.25">
      <c r="A1298" s="51">
        <v>5.31</v>
      </c>
      <c r="B1298" s="41" t="s">
        <v>73</v>
      </c>
      <c r="C1298" s="115">
        <v>-6</v>
      </c>
      <c r="D1298" s="37" t="s">
        <v>42</v>
      </c>
      <c r="E1298" s="34">
        <v>2696.28</v>
      </c>
      <c r="F1298" s="39">
        <f t="shared" si="118"/>
        <v>-16177.68</v>
      </c>
      <c r="G1298" s="39">
        <f t="shared" si="119"/>
        <v>-16177.68</v>
      </c>
      <c r="H1298" s="26">
        <f t="shared" si="120"/>
        <v>0</v>
      </c>
    </row>
    <row r="1299" spans="1:8" x14ac:dyDescent="0.25">
      <c r="A1299" s="40"/>
      <c r="B1299" s="60"/>
      <c r="C1299" s="115"/>
      <c r="D1299" s="37"/>
      <c r="E1299" s="34"/>
      <c r="F1299" s="39"/>
      <c r="G1299" s="39">
        <f t="shared" si="119"/>
        <v>0</v>
      </c>
      <c r="H1299" s="26">
        <f t="shared" si="120"/>
        <v>0</v>
      </c>
    </row>
    <row r="1300" spans="1:8" x14ac:dyDescent="0.25">
      <c r="A1300" s="35">
        <v>12</v>
      </c>
      <c r="B1300" s="30" t="s">
        <v>180</v>
      </c>
      <c r="C1300" s="115">
        <v>-4513.03</v>
      </c>
      <c r="D1300" s="37" t="s">
        <v>19</v>
      </c>
      <c r="E1300" s="34">
        <v>46.15</v>
      </c>
      <c r="F1300" s="39">
        <f>ROUND(C1300*E1300,2)</f>
        <v>-208276.33</v>
      </c>
      <c r="G1300" s="39">
        <f t="shared" si="119"/>
        <v>-208276.33</v>
      </c>
      <c r="H1300" s="26">
        <f t="shared" si="120"/>
        <v>0</v>
      </c>
    </row>
    <row r="1301" spans="1:8" x14ac:dyDescent="0.25">
      <c r="A1301" s="40"/>
      <c r="B1301" s="60"/>
      <c r="C1301" s="115"/>
      <c r="D1301" s="37"/>
      <c r="E1301" s="48"/>
      <c r="F1301" s="39"/>
      <c r="G1301" s="39">
        <f t="shared" si="119"/>
        <v>0</v>
      </c>
      <c r="H1301" s="26">
        <f t="shared" si="120"/>
        <v>0</v>
      </c>
    </row>
    <row r="1302" spans="1:8" x14ac:dyDescent="0.25">
      <c r="A1302" s="42" t="s">
        <v>537</v>
      </c>
      <c r="B1302" s="30" t="s">
        <v>538</v>
      </c>
      <c r="C1302" s="115"/>
      <c r="D1302" s="37"/>
      <c r="E1302" s="48"/>
      <c r="F1302" s="39"/>
      <c r="G1302" s="39">
        <f t="shared" si="119"/>
        <v>0</v>
      </c>
      <c r="H1302" s="26">
        <f t="shared" si="120"/>
        <v>0</v>
      </c>
    </row>
    <row r="1303" spans="1:8" ht="52.8" x14ac:dyDescent="0.25">
      <c r="A1303" s="111">
        <v>1</v>
      </c>
      <c r="B1303" s="127" t="s">
        <v>539</v>
      </c>
      <c r="C1303" s="115">
        <v>-7</v>
      </c>
      <c r="D1303" s="37" t="s">
        <v>42</v>
      </c>
      <c r="E1303" s="34">
        <v>81918.66</v>
      </c>
      <c r="F1303" s="39">
        <f>ROUND(C1303*E1303,2)</f>
        <v>-573430.62</v>
      </c>
      <c r="G1303" s="39">
        <f t="shared" si="119"/>
        <v>-573430.62</v>
      </c>
      <c r="H1303" s="26">
        <f>SUM(F1271:F1303)</f>
        <v>-5256527.3999999994</v>
      </c>
    </row>
    <row r="1304" spans="1:8" x14ac:dyDescent="0.25">
      <c r="A1304" s="120"/>
      <c r="B1304" s="121" t="s">
        <v>550</v>
      </c>
      <c r="C1304" s="122"/>
      <c r="D1304" s="123"/>
      <c r="E1304" s="124"/>
      <c r="F1304" s="125">
        <f>SUM(F1215:F1303)</f>
        <v>-7892502.1400000015</v>
      </c>
      <c r="G1304" s="39">
        <f t="shared" si="119"/>
        <v>0</v>
      </c>
      <c r="H1304" s="26">
        <f t="shared" si="120"/>
        <v>7892502.1400000015</v>
      </c>
    </row>
    <row r="1305" spans="1:8" x14ac:dyDescent="0.25">
      <c r="A1305" s="40"/>
      <c r="B1305" s="60"/>
      <c r="C1305" s="46"/>
      <c r="D1305" s="37"/>
      <c r="E1305" s="48"/>
      <c r="F1305" s="38"/>
      <c r="G1305" s="39">
        <f t="shared" si="119"/>
        <v>0</v>
      </c>
      <c r="H1305" s="26">
        <f t="shared" si="120"/>
        <v>0</v>
      </c>
    </row>
    <row r="1306" spans="1:8" x14ac:dyDescent="0.25">
      <c r="A1306" s="40"/>
      <c r="B1306" s="32" t="s">
        <v>551</v>
      </c>
      <c r="C1306" s="46"/>
      <c r="D1306" s="37"/>
      <c r="E1306" s="48"/>
      <c r="F1306" s="38"/>
      <c r="G1306" s="39">
        <f t="shared" si="119"/>
        <v>0</v>
      </c>
      <c r="H1306" s="26">
        <f t="shared" si="120"/>
        <v>0</v>
      </c>
    </row>
    <row r="1307" spans="1:8" x14ac:dyDescent="0.25">
      <c r="A1307" s="40"/>
      <c r="B1307" s="60"/>
      <c r="C1307" s="46"/>
      <c r="D1307" s="37"/>
      <c r="E1307" s="48"/>
      <c r="F1307" s="38"/>
      <c r="G1307" s="39">
        <f t="shared" si="119"/>
        <v>0</v>
      </c>
      <c r="H1307" s="26">
        <f t="shared" si="120"/>
        <v>0</v>
      </c>
    </row>
    <row r="1308" spans="1:8" ht="18.75" customHeight="1" x14ac:dyDescent="0.25">
      <c r="A1308" s="29" t="s">
        <v>16</v>
      </c>
      <c r="B1308" s="30" t="s">
        <v>17</v>
      </c>
      <c r="C1308" s="31"/>
      <c r="D1308" s="31"/>
      <c r="E1308" s="31"/>
      <c r="F1308" s="32"/>
      <c r="G1308" s="39">
        <f t="shared" si="119"/>
        <v>0</v>
      </c>
      <c r="H1308" s="26">
        <f t="shared" si="120"/>
        <v>0</v>
      </c>
    </row>
    <row r="1309" spans="1:8" ht="6" customHeight="1" x14ac:dyDescent="0.25">
      <c r="A1309" s="29"/>
      <c r="B1309" s="32"/>
      <c r="C1309" s="32"/>
      <c r="D1309" s="32"/>
      <c r="E1309" s="32"/>
      <c r="F1309" s="32"/>
      <c r="G1309" s="39">
        <f t="shared" si="119"/>
        <v>0</v>
      </c>
      <c r="H1309" s="26">
        <f t="shared" si="120"/>
        <v>0</v>
      </c>
    </row>
    <row r="1310" spans="1:8" x14ac:dyDescent="0.25">
      <c r="A1310" s="35">
        <v>1</v>
      </c>
      <c r="B1310" s="30" t="s">
        <v>18</v>
      </c>
      <c r="C1310" s="128">
        <v>9472.24</v>
      </c>
      <c r="D1310" s="37" t="s">
        <v>19</v>
      </c>
      <c r="E1310" s="34">
        <v>15.17</v>
      </c>
      <c r="F1310" s="38">
        <f>ROUND(C1310*E1310,2)</f>
        <v>143693.88</v>
      </c>
      <c r="G1310" s="39">
        <f t="shared" si="119"/>
        <v>143693.88</v>
      </c>
      <c r="H1310" s="26">
        <f t="shared" si="120"/>
        <v>0</v>
      </c>
    </row>
    <row r="1311" spans="1:8" ht="10.5" customHeight="1" x14ac:dyDescent="0.25">
      <c r="A1311" s="40"/>
      <c r="B1311" s="41"/>
      <c r="C1311" s="128"/>
      <c r="D1311" s="37"/>
      <c r="E1311" s="34"/>
      <c r="F1311" s="38"/>
      <c r="G1311" s="39">
        <f t="shared" si="119"/>
        <v>0</v>
      </c>
      <c r="H1311" s="26">
        <f t="shared" si="120"/>
        <v>0</v>
      </c>
    </row>
    <row r="1312" spans="1:8" x14ac:dyDescent="0.25">
      <c r="A1312" s="35">
        <v>2</v>
      </c>
      <c r="B1312" s="30" t="s">
        <v>20</v>
      </c>
      <c r="C1312" s="128"/>
      <c r="D1312" s="37"/>
      <c r="E1312" s="34"/>
      <c r="F1312" s="38"/>
      <c r="G1312" s="39">
        <f t="shared" si="119"/>
        <v>0</v>
      </c>
      <c r="H1312" s="26">
        <f t="shared" si="120"/>
        <v>0</v>
      </c>
    </row>
    <row r="1313" spans="1:10" x14ac:dyDescent="0.25">
      <c r="A1313" s="40" t="s">
        <v>25</v>
      </c>
      <c r="B1313" s="41" t="s">
        <v>26</v>
      </c>
      <c r="C1313" s="128">
        <v>6359.32</v>
      </c>
      <c r="D1313" s="37" t="s">
        <v>24</v>
      </c>
      <c r="E1313" s="34">
        <v>121.8</v>
      </c>
      <c r="F1313" s="38">
        <f t="shared" ref="F1313:F1316" si="121">ROUND(C1313*E1313,2)</f>
        <v>774565.18</v>
      </c>
      <c r="G1313" s="39">
        <f t="shared" si="119"/>
        <v>774565.18</v>
      </c>
      <c r="H1313" s="26">
        <f t="shared" si="120"/>
        <v>0</v>
      </c>
    </row>
    <row r="1314" spans="1:10" x14ac:dyDescent="0.25">
      <c r="A1314" s="44">
        <v>2.2999999999999998</v>
      </c>
      <c r="B1314" s="41" t="s">
        <v>29</v>
      </c>
      <c r="C1314" s="128">
        <v>625.03</v>
      </c>
      <c r="D1314" s="37" t="s">
        <v>24</v>
      </c>
      <c r="E1314" s="34">
        <v>1411.8</v>
      </c>
      <c r="F1314" s="38">
        <f t="shared" si="121"/>
        <v>882417.35</v>
      </c>
      <c r="G1314" s="39">
        <f t="shared" si="119"/>
        <v>882417.35</v>
      </c>
      <c r="H1314" s="26">
        <f t="shared" si="120"/>
        <v>0</v>
      </c>
    </row>
    <row r="1315" spans="1:10" ht="26.4" x14ac:dyDescent="0.25">
      <c r="A1315" s="82">
        <v>2.5</v>
      </c>
      <c r="B1315" s="129" t="s">
        <v>31</v>
      </c>
      <c r="C1315" s="130">
        <v>4205.1899999999996</v>
      </c>
      <c r="D1315" s="55" t="s">
        <v>24</v>
      </c>
      <c r="E1315" s="56">
        <v>172.55</v>
      </c>
      <c r="F1315" s="57">
        <f t="shared" si="121"/>
        <v>725605.53</v>
      </c>
      <c r="G1315" s="39">
        <f t="shared" si="119"/>
        <v>725605.53</v>
      </c>
      <c r="H1315" s="26">
        <f t="shared" si="120"/>
        <v>0</v>
      </c>
    </row>
    <row r="1316" spans="1:10" ht="26.4" x14ac:dyDescent="0.25">
      <c r="A1316" s="44">
        <v>2.6</v>
      </c>
      <c r="B1316" s="45" t="s">
        <v>32</v>
      </c>
      <c r="C1316" s="128">
        <v>3103.43</v>
      </c>
      <c r="D1316" s="37" t="s">
        <v>24</v>
      </c>
      <c r="E1316" s="34">
        <v>190.02</v>
      </c>
      <c r="F1316" s="38">
        <f t="shared" si="121"/>
        <v>589713.77</v>
      </c>
      <c r="G1316" s="39">
        <f t="shared" si="119"/>
        <v>589713.77</v>
      </c>
      <c r="H1316" s="26">
        <f t="shared" si="120"/>
        <v>0</v>
      </c>
    </row>
    <row r="1317" spans="1:10" x14ac:dyDescent="0.25">
      <c r="A1317" s="40"/>
      <c r="B1317" s="60"/>
      <c r="C1317" s="46"/>
      <c r="D1317" s="37"/>
      <c r="E1317" s="34"/>
      <c r="F1317" s="38"/>
      <c r="G1317" s="39">
        <f t="shared" si="119"/>
        <v>0</v>
      </c>
      <c r="H1317" s="26">
        <f t="shared" si="120"/>
        <v>0</v>
      </c>
    </row>
    <row r="1318" spans="1:10" s="132" customFormat="1" x14ac:dyDescent="0.25">
      <c r="A1318" s="35">
        <v>3</v>
      </c>
      <c r="B1318" s="30" t="s">
        <v>33</v>
      </c>
      <c r="C1318" s="128"/>
      <c r="D1318" s="37"/>
      <c r="E1318" s="34"/>
      <c r="F1318" s="38"/>
      <c r="G1318" s="39">
        <f t="shared" si="119"/>
        <v>0</v>
      </c>
      <c r="H1318" s="26">
        <f t="shared" si="120"/>
        <v>0</v>
      </c>
      <c r="I1318" s="131"/>
      <c r="J1318" s="131"/>
    </row>
    <row r="1319" spans="1:10" x14ac:dyDescent="0.25">
      <c r="A1319" s="44">
        <v>3.2</v>
      </c>
      <c r="B1319" s="41" t="s">
        <v>35</v>
      </c>
      <c r="C1319" s="128">
        <v>3614.78</v>
      </c>
      <c r="D1319" s="37" t="s">
        <v>19</v>
      </c>
      <c r="E1319" s="34">
        <v>855.26</v>
      </c>
      <c r="F1319" s="38">
        <f>ROUND(C1319*E1319,2)</f>
        <v>3091576.74</v>
      </c>
      <c r="G1319" s="39">
        <f t="shared" si="119"/>
        <v>3091576.74</v>
      </c>
      <c r="H1319" s="26">
        <f t="shared" si="120"/>
        <v>0</v>
      </c>
    </row>
    <row r="1320" spans="1:10" x14ac:dyDescent="0.25">
      <c r="A1320" s="44">
        <v>3.4</v>
      </c>
      <c r="B1320" s="41" t="s">
        <v>37</v>
      </c>
      <c r="C1320" s="128">
        <v>1242.43</v>
      </c>
      <c r="D1320" s="37" t="s">
        <v>19</v>
      </c>
      <c r="E1320" s="34">
        <v>242.88</v>
      </c>
      <c r="F1320" s="38">
        <f>ROUND(C1320*E1320,2)</f>
        <v>301761.40000000002</v>
      </c>
      <c r="G1320" s="39">
        <f t="shared" si="119"/>
        <v>301761.40000000002</v>
      </c>
      <c r="H1320" s="26">
        <f t="shared" si="120"/>
        <v>0</v>
      </c>
    </row>
    <row r="1321" spans="1:10" x14ac:dyDescent="0.25">
      <c r="A1321" s="40"/>
      <c r="B1321" s="41"/>
      <c r="C1321" s="128"/>
      <c r="D1321" s="37"/>
      <c r="E1321" s="34"/>
      <c r="F1321" s="38"/>
      <c r="G1321" s="39">
        <f t="shared" si="119"/>
        <v>0</v>
      </c>
      <c r="H1321" s="26">
        <f t="shared" si="120"/>
        <v>0</v>
      </c>
    </row>
    <row r="1322" spans="1:10" x14ac:dyDescent="0.25">
      <c r="A1322" s="35">
        <v>4</v>
      </c>
      <c r="B1322" s="30" t="s">
        <v>38</v>
      </c>
      <c r="C1322" s="128"/>
      <c r="D1322" s="37"/>
      <c r="E1322" s="34"/>
      <c r="F1322" s="38"/>
      <c r="G1322" s="39">
        <f t="shared" si="119"/>
        <v>0</v>
      </c>
      <c r="H1322" s="26">
        <f t="shared" si="120"/>
        <v>0</v>
      </c>
    </row>
    <row r="1323" spans="1:10" x14ac:dyDescent="0.25">
      <c r="A1323" s="44">
        <v>4.2</v>
      </c>
      <c r="B1323" s="41" t="s">
        <v>35</v>
      </c>
      <c r="C1323" s="128">
        <v>3614.78</v>
      </c>
      <c r="D1323" s="37" t="s">
        <v>19</v>
      </c>
      <c r="E1323" s="34">
        <v>133.94</v>
      </c>
      <c r="F1323" s="38">
        <f>ROUND(C1323*E1323,2)</f>
        <v>484163.63</v>
      </c>
      <c r="G1323" s="39">
        <f t="shared" si="119"/>
        <v>484163.63</v>
      </c>
      <c r="H1323" s="26">
        <f t="shared" si="120"/>
        <v>0</v>
      </c>
    </row>
    <row r="1324" spans="1:10" x14ac:dyDescent="0.25">
      <c r="A1324" s="44">
        <v>4.4000000000000004</v>
      </c>
      <c r="B1324" s="41" t="s">
        <v>37</v>
      </c>
      <c r="C1324" s="128">
        <v>1242.43</v>
      </c>
      <c r="D1324" s="37" t="s">
        <v>19</v>
      </c>
      <c r="E1324" s="34">
        <v>96.85</v>
      </c>
      <c r="F1324" s="38">
        <f>ROUND(C1324*E1324,2)</f>
        <v>120329.35</v>
      </c>
      <c r="G1324" s="39">
        <f t="shared" si="119"/>
        <v>120329.35</v>
      </c>
      <c r="H1324" s="26">
        <f t="shared" si="120"/>
        <v>0</v>
      </c>
    </row>
    <row r="1325" spans="1:10" x14ac:dyDescent="0.25">
      <c r="A1325" s="40"/>
      <c r="B1325" s="60"/>
      <c r="C1325" s="128"/>
      <c r="D1325" s="37"/>
      <c r="E1325" s="34"/>
      <c r="F1325" s="38"/>
      <c r="G1325" s="39">
        <f t="shared" si="119"/>
        <v>0</v>
      </c>
      <c r="H1325" s="26">
        <f t="shared" si="120"/>
        <v>0</v>
      </c>
    </row>
    <row r="1326" spans="1:10" s="132" customFormat="1" x14ac:dyDescent="0.25">
      <c r="A1326" s="35">
        <v>5</v>
      </c>
      <c r="B1326" s="30" t="s">
        <v>40</v>
      </c>
      <c r="C1326" s="128"/>
      <c r="D1326" s="37"/>
      <c r="E1326" s="34"/>
      <c r="F1326" s="38"/>
      <c r="G1326" s="39">
        <f t="shared" si="119"/>
        <v>0</v>
      </c>
      <c r="H1326" s="26">
        <f t="shared" si="120"/>
        <v>0</v>
      </c>
      <c r="I1326" s="131"/>
      <c r="J1326" s="131"/>
    </row>
    <row r="1327" spans="1:10" ht="26.4" x14ac:dyDescent="0.25">
      <c r="A1327" s="44">
        <v>5.6</v>
      </c>
      <c r="B1327" s="41" t="s">
        <v>47</v>
      </c>
      <c r="C1327" s="128">
        <v>5</v>
      </c>
      <c r="D1327" s="37" t="s">
        <v>42</v>
      </c>
      <c r="E1327" s="34">
        <v>11558.08</v>
      </c>
      <c r="F1327" s="38">
        <f t="shared" ref="F1327:F1330" si="122">ROUND(C1327*E1327,2)</f>
        <v>57790.400000000001</v>
      </c>
      <c r="G1327" s="39">
        <f t="shared" si="119"/>
        <v>57790.400000000001</v>
      </c>
      <c r="H1327" s="26">
        <f t="shared" si="120"/>
        <v>0</v>
      </c>
    </row>
    <row r="1328" spans="1:10" ht="26.4" x14ac:dyDescent="0.25">
      <c r="A1328" s="40">
        <v>5.12</v>
      </c>
      <c r="B1328" s="41" t="s">
        <v>53</v>
      </c>
      <c r="C1328" s="128">
        <v>17</v>
      </c>
      <c r="D1328" s="37" t="s">
        <v>42</v>
      </c>
      <c r="E1328" s="34">
        <v>7373.34</v>
      </c>
      <c r="F1328" s="38">
        <f t="shared" si="122"/>
        <v>125346.78</v>
      </c>
      <c r="G1328" s="39">
        <f t="shared" si="119"/>
        <v>125346.78</v>
      </c>
      <c r="H1328" s="26">
        <f t="shared" si="120"/>
        <v>0</v>
      </c>
    </row>
    <row r="1329" spans="1:8" ht="26.4" x14ac:dyDescent="0.25">
      <c r="A1329" s="51">
        <v>5.23</v>
      </c>
      <c r="B1329" s="41" t="s">
        <v>64</v>
      </c>
      <c r="C1329" s="128">
        <v>1</v>
      </c>
      <c r="D1329" s="37" t="s">
        <v>42</v>
      </c>
      <c r="E1329" s="34">
        <v>13676.69</v>
      </c>
      <c r="F1329" s="38">
        <f t="shared" si="122"/>
        <v>13676.69</v>
      </c>
      <c r="G1329" s="39">
        <f t="shared" si="119"/>
        <v>13676.69</v>
      </c>
      <c r="H1329" s="26">
        <f t="shared" si="120"/>
        <v>0</v>
      </c>
    </row>
    <row r="1330" spans="1:8" ht="26.4" x14ac:dyDescent="0.25">
      <c r="A1330" s="51">
        <v>5.24</v>
      </c>
      <c r="B1330" s="41" t="s">
        <v>65</v>
      </c>
      <c r="C1330" s="128">
        <v>4</v>
      </c>
      <c r="D1330" s="37" t="s">
        <v>42</v>
      </c>
      <c r="E1330" s="34">
        <v>14000.54</v>
      </c>
      <c r="F1330" s="38">
        <f t="shared" si="122"/>
        <v>56002.16</v>
      </c>
      <c r="G1330" s="39">
        <f t="shared" si="119"/>
        <v>56002.16</v>
      </c>
      <c r="H1330" s="26">
        <f t="shared" si="120"/>
        <v>0</v>
      </c>
    </row>
    <row r="1331" spans="1:8" x14ac:dyDescent="0.25">
      <c r="A1331" s="40"/>
      <c r="B1331" s="60"/>
      <c r="C1331" s="46"/>
      <c r="D1331" s="37"/>
      <c r="E1331" s="34"/>
      <c r="F1331" s="38"/>
      <c r="G1331" s="39">
        <f t="shared" si="119"/>
        <v>0</v>
      </c>
      <c r="H1331" s="26">
        <f t="shared" si="120"/>
        <v>0</v>
      </c>
    </row>
    <row r="1332" spans="1:8" ht="26.4" x14ac:dyDescent="0.25">
      <c r="A1332" s="35">
        <v>9</v>
      </c>
      <c r="B1332" s="30" t="s">
        <v>160</v>
      </c>
      <c r="C1332" s="36"/>
      <c r="D1332" s="37"/>
      <c r="E1332" s="34"/>
      <c r="F1332" s="38"/>
      <c r="G1332" s="39">
        <f t="shared" si="119"/>
        <v>0</v>
      </c>
      <c r="H1332" s="26">
        <f t="shared" si="120"/>
        <v>0</v>
      </c>
    </row>
    <row r="1333" spans="1:8" x14ac:dyDescent="0.25">
      <c r="A1333" s="64">
        <v>9.3000000000000007</v>
      </c>
      <c r="B1333" s="41" t="s">
        <v>164</v>
      </c>
      <c r="C1333" s="46">
        <v>1007</v>
      </c>
      <c r="D1333" s="37" t="s">
        <v>42</v>
      </c>
      <c r="E1333" s="80">
        <v>84.42</v>
      </c>
      <c r="F1333" s="38">
        <f t="shared" ref="F1333" si="123">ROUND(C1333*E1333,2)</f>
        <v>85010.94</v>
      </c>
      <c r="G1333" s="39">
        <f t="shared" si="119"/>
        <v>85010.94</v>
      </c>
      <c r="H1333" s="26">
        <f t="shared" si="120"/>
        <v>0</v>
      </c>
    </row>
    <row r="1334" spans="1:8" x14ac:dyDescent="0.25">
      <c r="A1334" s="40"/>
      <c r="B1334" s="60"/>
      <c r="C1334" s="46"/>
      <c r="D1334" s="37"/>
      <c r="E1334" s="48"/>
      <c r="F1334" s="38"/>
      <c r="G1334" s="39">
        <f t="shared" si="119"/>
        <v>0</v>
      </c>
      <c r="H1334" s="26">
        <f t="shared" si="120"/>
        <v>0</v>
      </c>
    </row>
    <row r="1335" spans="1:8" ht="26.4" x14ac:dyDescent="0.25">
      <c r="A1335" s="35">
        <v>15</v>
      </c>
      <c r="B1335" s="30" t="s">
        <v>192</v>
      </c>
      <c r="C1335" s="36"/>
      <c r="D1335" s="37"/>
      <c r="E1335" s="34"/>
      <c r="F1335" s="38"/>
      <c r="G1335" s="39">
        <f t="shared" si="119"/>
        <v>0</v>
      </c>
      <c r="H1335" s="26">
        <f t="shared" si="120"/>
        <v>0</v>
      </c>
    </row>
    <row r="1336" spans="1:8" x14ac:dyDescent="0.25">
      <c r="A1336" s="64">
        <f t="shared" ref="A1336:A1342" si="124">+A1335+0.1</f>
        <v>15.1</v>
      </c>
      <c r="B1336" s="41" t="s">
        <v>193</v>
      </c>
      <c r="C1336" s="128">
        <v>14211.45</v>
      </c>
      <c r="D1336" s="37" t="s">
        <v>163</v>
      </c>
      <c r="E1336" s="34">
        <v>63.33</v>
      </c>
      <c r="F1336" s="38">
        <f t="shared" ref="F1336:F1342" si="125">ROUND(C1336*E1336,2)</f>
        <v>900011.13</v>
      </c>
      <c r="G1336" s="39">
        <f t="shared" si="119"/>
        <v>900011.13</v>
      </c>
      <c r="H1336" s="26">
        <f t="shared" si="120"/>
        <v>0</v>
      </c>
    </row>
    <row r="1337" spans="1:8" x14ac:dyDescent="0.25">
      <c r="A1337" s="64">
        <f t="shared" si="124"/>
        <v>15.2</v>
      </c>
      <c r="B1337" s="41" t="s">
        <v>194</v>
      </c>
      <c r="C1337" s="128">
        <v>4689.78</v>
      </c>
      <c r="D1337" s="37" t="s">
        <v>28</v>
      </c>
      <c r="E1337" s="34">
        <v>33.69</v>
      </c>
      <c r="F1337" s="38">
        <f t="shared" si="125"/>
        <v>157998.69</v>
      </c>
      <c r="G1337" s="39">
        <f t="shared" si="119"/>
        <v>157998.69</v>
      </c>
      <c r="H1337" s="26">
        <f t="shared" si="120"/>
        <v>0</v>
      </c>
    </row>
    <row r="1338" spans="1:8" ht="26.4" x14ac:dyDescent="0.25">
      <c r="A1338" s="64">
        <f t="shared" si="124"/>
        <v>15.299999999999999</v>
      </c>
      <c r="B1338" s="45" t="s">
        <v>195</v>
      </c>
      <c r="C1338" s="128">
        <v>281.39</v>
      </c>
      <c r="D1338" s="37" t="s">
        <v>28</v>
      </c>
      <c r="E1338" s="34">
        <v>211.95</v>
      </c>
      <c r="F1338" s="38">
        <f t="shared" si="125"/>
        <v>59640.61</v>
      </c>
      <c r="G1338" s="39">
        <f t="shared" si="119"/>
        <v>59640.61</v>
      </c>
      <c r="H1338" s="26">
        <f t="shared" si="120"/>
        <v>0</v>
      </c>
    </row>
    <row r="1339" spans="1:8" ht="26.4" x14ac:dyDescent="0.25">
      <c r="A1339" s="64">
        <f t="shared" si="124"/>
        <v>15.399999999999999</v>
      </c>
      <c r="B1339" s="41" t="s">
        <v>196</v>
      </c>
      <c r="C1339" s="128">
        <v>4689.78</v>
      </c>
      <c r="D1339" s="37" t="s">
        <v>28</v>
      </c>
      <c r="E1339" s="34">
        <v>1162.26</v>
      </c>
      <c r="F1339" s="38">
        <f t="shared" si="125"/>
        <v>5450743.7000000002</v>
      </c>
      <c r="G1339" s="39">
        <f t="shared" si="119"/>
        <v>5450743.7000000002</v>
      </c>
      <c r="H1339" s="26">
        <f t="shared" si="120"/>
        <v>0</v>
      </c>
    </row>
    <row r="1340" spans="1:8" x14ac:dyDescent="0.25">
      <c r="A1340" s="64">
        <f t="shared" si="124"/>
        <v>15.499999999999998</v>
      </c>
      <c r="B1340" s="41" t="s">
        <v>197</v>
      </c>
      <c r="C1340" s="128">
        <v>4689.78</v>
      </c>
      <c r="D1340" s="37" t="s">
        <v>198</v>
      </c>
      <c r="E1340" s="34">
        <v>49.34</v>
      </c>
      <c r="F1340" s="38">
        <f t="shared" si="125"/>
        <v>231393.75</v>
      </c>
      <c r="G1340" s="39">
        <f t="shared" si="119"/>
        <v>231393.75</v>
      </c>
      <c r="H1340" s="26">
        <f t="shared" si="120"/>
        <v>0</v>
      </c>
    </row>
    <row r="1341" spans="1:8" x14ac:dyDescent="0.25">
      <c r="A1341" s="64">
        <f t="shared" si="124"/>
        <v>15.599999999999998</v>
      </c>
      <c r="B1341" s="41" t="s">
        <v>199</v>
      </c>
      <c r="C1341" s="128">
        <v>1125.54</v>
      </c>
      <c r="D1341" s="37" t="s">
        <v>24</v>
      </c>
      <c r="E1341" s="34">
        <v>1583.87</v>
      </c>
      <c r="F1341" s="38">
        <f t="shared" si="125"/>
        <v>1782709.04</v>
      </c>
      <c r="G1341" s="39">
        <f t="shared" si="119"/>
        <v>1782709.04</v>
      </c>
      <c r="H1341" s="26">
        <f t="shared" si="120"/>
        <v>0</v>
      </c>
    </row>
    <row r="1342" spans="1:8" ht="26.4" x14ac:dyDescent="0.25">
      <c r="A1342" s="64">
        <f t="shared" si="124"/>
        <v>15.699999999999998</v>
      </c>
      <c r="B1342" s="41" t="s">
        <v>31</v>
      </c>
      <c r="C1342" s="128">
        <v>937.96</v>
      </c>
      <c r="D1342" s="37" t="s">
        <v>24</v>
      </c>
      <c r="E1342" s="34">
        <v>425.2</v>
      </c>
      <c r="F1342" s="38">
        <f t="shared" si="125"/>
        <v>398820.59</v>
      </c>
      <c r="G1342" s="39">
        <f t="shared" si="119"/>
        <v>398820.59</v>
      </c>
      <c r="H1342" s="26">
        <f>SUM(F1310:F1342)</f>
        <v>16432971.310000002</v>
      </c>
    </row>
    <row r="1343" spans="1:8" x14ac:dyDescent="0.25">
      <c r="A1343" s="40"/>
      <c r="B1343" s="41"/>
      <c r="C1343" s="128"/>
      <c r="D1343" s="37"/>
      <c r="E1343" s="34"/>
      <c r="F1343" s="38"/>
      <c r="G1343" s="39">
        <f t="shared" si="119"/>
        <v>0</v>
      </c>
      <c r="H1343" s="26">
        <f t="shared" si="120"/>
        <v>0</v>
      </c>
    </row>
    <row r="1344" spans="1:8" x14ac:dyDescent="0.25">
      <c r="A1344" s="29" t="s">
        <v>201</v>
      </c>
      <c r="B1344" s="30" t="s">
        <v>202</v>
      </c>
      <c r="C1344" s="128"/>
      <c r="D1344" s="30"/>
      <c r="E1344" s="34"/>
      <c r="F1344" s="30"/>
      <c r="G1344" s="39">
        <f t="shared" si="119"/>
        <v>0</v>
      </c>
      <c r="H1344" s="26">
        <f t="shared" si="120"/>
        <v>0</v>
      </c>
    </row>
    <row r="1345" spans="1:8" x14ac:dyDescent="0.25">
      <c r="A1345" s="40"/>
      <c r="B1345" s="60"/>
      <c r="C1345" s="128"/>
      <c r="D1345" s="37"/>
      <c r="E1345" s="34"/>
      <c r="F1345" s="38"/>
      <c r="G1345" s="39">
        <f t="shared" si="119"/>
        <v>0</v>
      </c>
      <c r="H1345" s="26">
        <f t="shared" si="120"/>
        <v>0</v>
      </c>
    </row>
    <row r="1346" spans="1:8" x14ac:dyDescent="0.25">
      <c r="A1346" s="35">
        <v>2</v>
      </c>
      <c r="B1346" s="30" t="s">
        <v>20</v>
      </c>
      <c r="C1346" s="128"/>
      <c r="D1346" s="37"/>
      <c r="E1346" s="34"/>
      <c r="F1346" s="38"/>
      <c r="G1346" s="39">
        <f t="shared" si="119"/>
        <v>0</v>
      </c>
      <c r="H1346" s="26">
        <f t="shared" si="120"/>
        <v>0</v>
      </c>
    </row>
    <row r="1347" spans="1:8" x14ac:dyDescent="0.25">
      <c r="A1347" s="43">
        <v>2.1</v>
      </c>
      <c r="B1347" s="30" t="s">
        <v>21</v>
      </c>
      <c r="C1347" s="128"/>
      <c r="D1347" s="37"/>
      <c r="E1347" s="34"/>
      <c r="F1347" s="38"/>
      <c r="G1347" s="39">
        <f t="shared" si="119"/>
        <v>0</v>
      </c>
      <c r="H1347" s="26">
        <f t="shared" si="120"/>
        <v>0</v>
      </c>
    </row>
    <row r="1348" spans="1:8" x14ac:dyDescent="0.25">
      <c r="A1348" s="40" t="s">
        <v>25</v>
      </c>
      <c r="B1348" s="41" t="s">
        <v>203</v>
      </c>
      <c r="C1348" s="128">
        <v>3360.71</v>
      </c>
      <c r="D1348" s="37" t="s">
        <v>24</v>
      </c>
      <c r="E1348" s="34">
        <v>118.18</v>
      </c>
      <c r="F1348" s="38">
        <f t="shared" ref="F1348:F1350" si="126">ROUND(C1348*E1348,2)</f>
        <v>397168.71</v>
      </c>
      <c r="G1348" s="39">
        <f t="shared" si="119"/>
        <v>397168.71</v>
      </c>
      <c r="H1348" s="26">
        <f t="shared" si="120"/>
        <v>0</v>
      </c>
    </row>
    <row r="1349" spans="1:8" x14ac:dyDescent="0.25">
      <c r="A1349" s="44">
        <v>2.2000000000000002</v>
      </c>
      <c r="B1349" s="45" t="s">
        <v>27</v>
      </c>
      <c r="C1349" s="128">
        <v>5395.61</v>
      </c>
      <c r="D1349" s="47" t="s">
        <v>28</v>
      </c>
      <c r="E1349" s="34">
        <v>44.31</v>
      </c>
      <c r="F1349" s="38">
        <f t="shared" si="126"/>
        <v>239079.48</v>
      </c>
      <c r="G1349" s="39">
        <f t="shared" si="119"/>
        <v>239079.48</v>
      </c>
      <c r="H1349" s="26">
        <f t="shared" si="120"/>
        <v>0</v>
      </c>
    </row>
    <row r="1350" spans="1:8" ht="26.4" x14ac:dyDescent="0.25">
      <c r="A1350" s="44">
        <v>2.6</v>
      </c>
      <c r="B1350" s="41" t="s">
        <v>32</v>
      </c>
      <c r="C1350" s="128">
        <v>1728.36</v>
      </c>
      <c r="D1350" s="37" t="s">
        <v>24</v>
      </c>
      <c r="E1350" s="34">
        <v>146.16999999999999</v>
      </c>
      <c r="F1350" s="38">
        <f t="shared" si="126"/>
        <v>252634.38</v>
      </c>
      <c r="G1350" s="39">
        <f t="shared" si="119"/>
        <v>252634.38</v>
      </c>
      <c r="H1350" s="26">
        <f t="shared" si="120"/>
        <v>0</v>
      </c>
    </row>
    <row r="1351" spans="1:8" x14ac:dyDescent="0.25">
      <c r="A1351" s="40"/>
      <c r="B1351" s="60"/>
      <c r="C1351" s="128"/>
      <c r="D1351" s="37"/>
      <c r="E1351" s="34"/>
      <c r="F1351" s="38"/>
      <c r="G1351" s="39">
        <f t="shared" si="119"/>
        <v>0</v>
      </c>
      <c r="H1351" s="26">
        <f t="shared" si="120"/>
        <v>0</v>
      </c>
    </row>
    <row r="1352" spans="1:8" x14ac:dyDescent="0.25">
      <c r="A1352" s="35">
        <v>3</v>
      </c>
      <c r="B1352" s="30" t="s">
        <v>33</v>
      </c>
      <c r="C1352" s="46"/>
      <c r="D1352" s="37"/>
      <c r="E1352" s="34"/>
      <c r="F1352" s="38"/>
      <c r="G1352" s="39">
        <f t="shared" si="119"/>
        <v>0</v>
      </c>
      <c r="H1352" s="26">
        <f t="shared" si="120"/>
        <v>0</v>
      </c>
    </row>
    <row r="1353" spans="1:8" x14ac:dyDescent="0.25">
      <c r="A1353" s="44">
        <v>3.2</v>
      </c>
      <c r="B1353" s="41" t="s">
        <v>35</v>
      </c>
      <c r="C1353" s="128">
        <v>1469.4</v>
      </c>
      <c r="D1353" s="37" t="s">
        <v>19</v>
      </c>
      <c r="E1353" s="34">
        <v>855.26</v>
      </c>
      <c r="F1353" s="38">
        <f>ROUND(C1353*E1353,2)</f>
        <v>1256719.04</v>
      </c>
      <c r="G1353" s="39">
        <f t="shared" si="119"/>
        <v>1256719.04</v>
      </c>
      <c r="H1353" s="26">
        <f t="shared" si="120"/>
        <v>0</v>
      </c>
    </row>
    <row r="1354" spans="1:8" x14ac:dyDescent="0.25">
      <c r="A1354" s="82"/>
      <c r="B1354" s="53"/>
      <c r="C1354" s="130"/>
      <c r="D1354" s="55"/>
      <c r="E1354" s="56"/>
      <c r="F1354" s="57"/>
      <c r="G1354" s="39">
        <f t="shared" si="119"/>
        <v>0</v>
      </c>
      <c r="H1354" s="26">
        <f t="shared" si="120"/>
        <v>0</v>
      </c>
    </row>
    <row r="1355" spans="1:8" x14ac:dyDescent="0.25">
      <c r="A1355" s="35">
        <v>4</v>
      </c>
      <c r="B1355" s="30" t="s">
        <v>38</v>
      </c>
      <c r="C1355" s="128"/>
      <c r="D1355" s="37"/>
      <c r="E1355" s="34"/>
      <c r="F1355" s="38"/>
      <c r="G1355" s="39">
        <f t="shared" si="119"/>
        <v>0</v>
      </c>
      <c r="H1355" s="26">
        <f t="shared" si="120"/>
        <v>0</v>
      </c>
    </row>
    <row r="1356" spans="1:8" x14ac:dyDescent="0.25">
      <c r="A1356" s="44">
        <v>4.2</v>
      </c>
      <c r="B1356" s="41" t="s">
        <v>35</v>
      </c>
      <c r="C1356" s="128">
        <v>1469.4</v>
      </c>
      <c r="D1356" s="37" t="s">
        <v>19</v>
      </c>
      <c r="E1356" s="34">
        <v>133.94</v>
      </c>
      <c r="F1356" s="38">
        <f>ROUND(C1356*E1356,2)</f>
        <v>196811.44</v>
      </c>
      <c r="G1356" s="39">
        <f t="shared" si="119"/>
        <v>196811.44</v>
      </c>
      <c r="H1356" s="26">
        <f t="shared" si="120"/>
        <v>0</v>
      </c>
    </row>
    <row r="1357" spans="1:8" x14ac:dyDescent="0.25">
      <c r="A1357" s="35"/>
      <c r="B1357" s="49"/>
      <c r="C1357" s="128"/>
      <c r="D1357" s="50"/>
      <c r="E1357" s="34"/>
      <c r="F1357" s="38"/>
      <c r="G1357" s="39">
        <f t="shared" si="119"/>
        <v>0</v>
      </c>
      <c r="H1357" s="26">
        <f t="shared" si="120"/>
        <v>0</v>
      </c>
    </row>
    <row r="1358" spans="1:8" ht="26.4" x14ac:dyDescent="0.25">
      <c r="A1358" s="35">
        <v>9</v>
      </c>
      <c r="B1358" s="30" t="s">
        <v>235</v>
      </c>
      <c r="C1358" s="128"/>
      <c r="D1358" s="37"/>
      <c r="E1358" s="34"/>
      <c r="F1358" s="38"/>
      <c r="G1358" s="39">
        <f t="shared" si="119"/>
        <v>0</v>
      </c>
      <c r="H1358" s="26">
        <f t="shared" si="120"/>
        <v>0</v>
      </c>
    </row>
    <row r="1359" spans="1:8" x14ac:dyDescent="0.25">
      <c r="A1359" s="64">
        <v>9.3000000000000007</v>
      </c>
      <c r="B1359" s="41" t="s">
        <v>164</v>
      </c>
      <c r="C1359" s="128">
        <v>242</v>
      </c>
      <c r="D1359" s="37" t="s">
        <v>42</v>
      </c>
      <c r="E1359" s="34">
        <v>84.42</v>
      </c>
      <c r="F1359" s="38">
        <f t="shared" ref="F1359" si="127">ROUND(C1359*E1359,2)</f>
        <v>20429.64</v>
      </c>
      <c r="G1359" s="39">
        <f t="shared" si="119"/>
        <v>20429.64</v>
      </c>
      <c r="H1359" s="26">
        <f t="shared" si="120"/>
        <v>0</v>
      </c>
    </row>
    <row r="1360" spans="1:8" x14ac:dyDescent="0.25">
      <c r="A1360" s="40"/>
      <c r="B1360" s="60"/>
      <c r="C1360" s="128"/>
      <c r="D1360" s="37"/>
      <c r="E1360" s="34"/>
      <c r="F1360" s="38"/>
      <c r="G1360" s="39">
        <f t="shared" ref="G1360:G1423" si="128">ROUND(C1360*E1360,2)</f>
        <v>0</v>
      </c>
      <c r="H1360" s="26">
        <f t="shared" si="120"/>
        <v>0</v>
      </c>
    </row>
    <row r="1361" spans="1:8" ht="39.6" x14ac:dyDescent="0.25">
      <c r="A1361" s="29" t="s">
        <v>239</v>
      </c>
      <c r="B1361" s="30" t="s">
        <v>240</v>
      </c>
      <c r="C1361" s="128"/>
      <c r="D1361" s="30"/>
      <c r="E1361" s="34"/>
      <c r="F1361" s="30"/>
      <c r="G1361" s="39">
        <f t="shared" si="128"/>
        <v>0</v>
      </c>
      <c r="H1361" s="26">
        <f t="shared" ref="H1361:H1424" si="129">G1361-F1361</f>
        <v>0</v>
      </c>
    </row>
    <row r="1362" spans="1:8" x14ac:dyDescent="0.25">
      <c r="A1362" s="35">
        <v>2</v>
      </c>
      <c r="B1362" s="30" t="s">
        <v>20</v>
      </c>
      <c r="C1362" s="128"/>
      <c r="D1362" s="37"/>
      <c r="E1362" s="34"/>
      <c r="F1362" s="38"/>
      <c r="G1362" s="39">
        <f t="shared" si="128"/>
        <v>0</v>
      </c>
      <c r="H1362" s="26">
        <f t="shared" si="129"/>
        <v>0</v>
      </c>
    </row>
    <row r="1363" spans="1:8" x14ac:dyDescent="0.25">
      <c r="A1363" s="43">
        <v>2.1</v>
      </c>
      <c r="B1363" s="30" t="s">
        <v>21</v>
      </c>
      <c r="C1363" s="128"/>
      <c r="D1363" s="37"/>
      <c r="E1363" s="34"/>
      <c r="F1363" s="38"/>
      <c r="G1363" s="39">
        <f t="shared" si="128"/>
        <v>0</v>
      </c>
      <c r="H1363" s="26">
        <f t="shared" si="129"/>
        <v>0</v>
      </c>
    </row>
    <row r="1364" spans="1:8" x14ac:dyDescent="0.25">
      <c r="A1364" s="40" t="s">
        <v>25</v>
      </c>
      <c r="B1364" s="41" t="s">
        <v>26</v>
      </c>
      <c r="C1364" s="128">
        <v>19424.79</v>
      </c>
      <c r="D1364" s="37" t="s">
        <v>24</v>
      </c>
      <c r="E1364" s="34">
        <v>114.57</v>
      </c>
      <c r="F1364" s="38">
        <f t="shared" ref="F1364:F1365" si="130">ROUND(C1364*E1364,2)</f>
        <v>2225498.19</v>
      </c>
      <c r="G1364" s="39">
        <f t="shared" si="128"/>
        <v>2225498.19</v>
      </c>
      <c r="H1364" s="26">
        <f t="shared" si="129"/>
        <v>0</v>
      </c>
    </row>
    <row r="1365" spans="1:8" x14ac:dyDescent="0.25">
      <c r="A1365" s="40" t="s">
        <v>241</v>
      </c>
      <c r="B1365" s="45" t="s">
        <v>27</v>
      </c>
      <c r="C1365" s="128">
        <v>29777.49</v>
      </c>
      <c r="D1365" s="47" t="s">
        <v>28</v>
      </c>
      <c r="E1365" s="34">
        <v>44.31</v>
      </c>
      <c r="F1365" s="38">
        <f t="shared" si="130"/>
        <v>1319440.58</v>
      </c>
      <c r="G1365" s="39">
        <f t="shared" si="128"/>
        <v>1319440.58</v>
      </c>
      <c r="H1365" s="26">
        <f t="shared" si="129"/>
        <v>0</v>
      </c>
    </row>
    <row r="1366" spans="1:8" x14ac:dyDescent="0.25">
      <c r="A1366" s="40"/>
      <c r="B1366" s="60"/>
      <c r="C1366" s="128"/>
      <c r="D1366" s="37"/>
      <c r="E1366" s="34"/>
      <c r="F1366" s="38"/>
      <c r="G1366" s="39">
        <f t="shared" si="128"/>
        <v>0</v>
      </c>
      <c r="H1366" s="26">
        <f t="shared" si="129"/>
        <v>0</v>
      </c>
    </row>
    <row r="1367" spans="1:8" x14ac:dyDescent="0.25">
      <c r="A1367" s="35">
        <v>3</v>
      </c>
      <c r="B1367" s="30" t="s">
        <v>246</v>
      </c>
      <c r="C1367" s="128"/>
      <c r="D1367" s="37"/>
      <c r="E1367" s="34"/>
      <c r="F1367" s="38"/>
      <c r="G1367" s="39">
        <f t="shared" si="128"/>
        <v>0</v>
      </c>
      <c r="H1367" s="26">
        <f t="shared" si="129"/>
        <v>0</v>
      </c>
    </row>
    <row r="1368" spans="1:8" x14ac:dyDescent="0.25">
      <c r="A1368" s="64">
        <v>3.1</v>
      </c>
      <c r="B1368" s="41" t="s">
        <v>247</v>
      </c>
      <c r="C1368" s="128">
        <v>2093.23</v>
      </c>
      <c r="D1368" s="37" t="s">
        <v>19</v>
      </c>
      <c r="E1368" s="34">
        <v>3096.88</v>
      </c>
      <c r="F1368" s="38">
        <f t="shared" ref="F1368" si="131">ROUND(C1368*E1368,2)</f>
        <v>6482482.1200000001</v>
      </c>
      <c r="G1368" s="39">
        <f t="shared" si="128"/>
        <v>6482482.1200000001</v>
      </c>
      <c r="H1368" s="26">
        <f t="shared" si="129"/>
        <v>0</v>
      </c>
    </row>
    <row r="1369" spans="1:8" x14ac:dyDescent="0.25">
      <c r="A1369" s="40"/>
      <c r="B1369" s="41"/>
      <c r="C1369" s="128"/>
      <c r="D1369" s="37"/>
      <c r="E1369" s="34"/>
      <c r="F1369" s="38"/>
      <c r="G1369" s="39">
        <f t="shared" si="128"/>
        <v>0</v>
      </c>
      <c r="H1369" s="26">
        <f t="shared" si="129"/>
        <v>0</v>
      </c>
    </row>
    <row r="1370" spans="1:8" x14ac:dyDescent="0.25">
      <c r="A1370" s="35">
        <v>4</v>
      </c>
      <c r="B1370" s="30" t="s">
        <v>38</v>
      </c>
      <c r="C1370" s="128"/>
      <c r="D1370" s="37"/>
      <c r="E1370" s="34"/>
      <c r="F1370" s="38"/>
      <c r="G1370" s="39">
        <f t="shared" si="128"/>
        <v>0</v>
      </c>
      <c r="H1370" s="26">
        <f t="shared" si="129"/>
        <v>0</v>
      </c>
    </row>
    <row r="1371" spans="1:8" x14ac:dyDescent="0.25">
      <c r="A1371" s="64">
        <v>4.0999999999999996</v>
      </c>
      <c r="B1371" s="41" t="s">
        <v>247</v>
      </c>
      <c r="C1371" s="128">
        <v>2093.23</v>
      </c>
      <c r="D1371" s="37" t="s">
        <v>19</v>
      </c>
      <c r="E1371" s="34">
        <v>143.28</v>
      </c>
      <c r="F1371" s="38">
        <f t="shared" ref="F1371" si="132">ROUND(C1371*E1371,2)</f>
        <v>299917.99</v>
      </c>
      <c r="G1371" s="39">
        <f t="shared" si="128"/>
        <v>299917.99</v>
      </c>
      <c r="H1371" s="26">
        <f t="shared" si="129"/>
        <v>0</v>
      </c>
    </row>
    <row r="1372" spans="1:8" x14ac:dyDescent="0.25">
      <c r="A1372" s="40"/>
      <c r="B1372" s="60"/>
      <c r="C1372" s="128"/>
      <c r="D1372" s="37"/>
      <c r="E1372" s="34"/>
      <c r="F1372" s="38"/>
      <c r="G1372" s="39">
        <f t="shared" si="128"/>
        <v>0</v>
      </c>
      <c r="H1372" s="26">
        <f t="shared" si="129"/>
        <v>0</v>
      </c>
    </row>
    <row r="1373" spans="1:8" x14ac:dyDescent="0.25">
      <c r="A1373" s="35">
        <v>5</v>
      </c>
      <c r="B1373" s="30" t="s">
        <v>40</v>
      </c>
      <c r="C1373" s="128"/>
      <c r="D1373" s="37"/>
      <c r="E1373" s="34"/>
      <c r="F1373" s="38"/>
      <c r="G1373" s="39">
        <f t="shared" si="128"/>
        <v>0</v>
      </c>
      <c r="H1373" s="26">
        <f t="shared" si="129"/>
        <v>0</v>
      </c>
    </row>
    <row r="1374" spans="1:8" ht="26.4" x14ac:dyDescent="0.25">
      <c r="A1374" s="64">
        <v>5.5</v>
      </c>
      <c r="B1374" s="41" t="s">
        <v>210</v>
      </c>
      <c r="C1374" s="128">
        <v>35</v>
      </c>
      <c r="D1374" s="37" t="s">
        <v>42</v>
      </c>
      <c r="E1374" s="34">
        <v>3831.02</v>
      </c>
      <c r="F1374" s="38">
        <f t="shared" ref="F1374:F1378" si="133">ROUND(C1374*E1374,2)</f>
        <v>134085.70000000001</v>
      </c>
      <c r="G1374" s="39">
        <f t="shared" si="128"/>
        <v>134085.70000000001</v>
      </c>
      <c r="H1374" s="26">
        <f t="shared" si="129"/>
        <v>0</v>
      </c>
    </row>
    <row r="1375" spans="1:8" ht="26.4" x14ac:dyDescent="0.25">
      <c r="A1375" s="64">
        <v>5.6</v>
      </c>
      <c r="B1375" s="41" t="s">
        <v>252</v>
      </c>
      <c r="C1375" s="128">
        <v>23</v>
      </c>
      <c r="D1375" s="37" t="s">
        <v>42</v>
      </c>
      <c r="E1375" s="34">
        <v>3230.75</v>
      </c>
      <c r="F1375" s="38">
        <f t="shared" si="133"/>
        <v>74307.25</v>
      </c>
      <c r="G1375" s="39">
        <f t="shared" si="128"/>
        <v>74307.25</v>
      </c>
      <c r="H1375" s="26">
        <f t="shared" si="129"/>
        <v>0</v>
      </c>
    </row>
    <row r="1376" spans="1:8" ht="26.4" x14ac:dyDescent="0.25">
      <c r="A1376" s="40">
        <v>5.16</v>
      </c>
      <c r="B1376" s="41" t="s">
        <v>260</v>
      </c>
      <c r="C1376" s="128">
        <v>18</v>
      </c>
      <c r="D1376" s="37" t="s">
        <v>42</v>
      </c>
      <c r="E1376" s="34">
        <v>4741.8999999999996</v>
      </c>
      <c r="F1376" s="38">
        <f t="shared" si="133"/>
        <v>85354.2</v>
      </c>
      <c r="G1376" s="39">
        <f t="shared" si="128"/>
        <v>85354.2</v>
      </c>
      <c r="H1376" s="26">
        <f t="shared" si="129"/>
        <v>0</v>
      </c>
    </row>
    <row r="1377" spans="1:30" x14ac:dyDescent="0.25">
      <c r="A1377" s="51">
        <v>5.32</v>
      </c>
      <c r="B1377" s="41" t="s">
        <v>74</v>
      </c>
      <c r="C1377" s="128">
        <v>25</v>
      </c>
      <c r="D1377" s="37" t="s">
        <v>42</v>
      </c>
      <c r="E1377" s="34">
        <v>1713.53</v>
      </c>
      <c r="F1377" s="38">
        <f t="shared" si="133"/>
        <v>42838.25</v>
      </c>
      <c r="G1377" s="39">
        <f t="shared" si="128"/>
        <v>42838.25</v>
      </c>
      <c r="H1377" s="26">
        <f t="shared" si="129"/>
        <v>0</v>
      </c>
    </row>
    <row r="1378" spans="1:30" x14ac:dyDescent="0.25">
      <c r="A1378" s="51">
        <v>5.33</v>
      </c>
      <c r="B1378" s="41" t="s">
        <v>75</v>
      </c>
      <c r="C1378" s="128">
        <v>2</v>
      </c>
      <c r="D1378" s="37" t="s">
        <v>42</v>
      </c>
      <c r="E1378" s="34">
        <v>1565.4</v>
      </c>
      <c r="F1378" s="38">
        <f t="shared" si="133"/>
        <v>3130.8</v>
      </c>
      <c r="G1378" s="39">
        <f t="shared" si="128"/>
        <v>3130.8</v>
      </c>
      <c r="H1378" s="26">
        <f t="shared" si="129"/>
        <v>0</v>
      </c>
    </row>
    <row r="1379" spans="1:30" ht="9.75" customHeight="1" x14ac:dyDescent="0.25">
      <c r="A1379" s="40"/>
      <c r="B1379" s="60"/>
      <c r="C1379" s="128"/>
      <c r="D1379" s="37"/>
      <c r="E1379" s="34"/>
      <c r="F1379" s="38"/>
      <c r="G1379" s="39">
        <f t="shared" si="128"/>
        <v>0</v>
      </c>
      <c r="H1379" s="26">
        <f t="shared" si="129"/>
        <v>0</v>
      </c>
    </row>
    <row r="1380" spans="1:30" ht="26.4" x14ac:dyDescent="0.25">
      <c r="A1380" s="35">
        <v>10</v>
      </c>
      <c r="B1380" s="30" t="s">
        <v>315</v>
      </c>
      <c r="C1380" s="128"/>
      <c r="D1380" s="37"/>
      <c r="E1380" s="34"/>
      <c r="F1380" s="38"/>
      <c r="G1380" s="39">
        <f t="shared" si="128"/>
        <v>0</v>
      </c>
      <c r="H1380" s="26">
        <f t="shared" si="129"/>
        <v>0</v>
      </c>
    </row>
    <row r="1381" spans="1:30" x14ac:dyDescent="0.25">
      <c r="A1381" s="59">
        <v>10.3</v>
      </c>
      <c r="B1381" s="41" t="s">
        <v>164</v>
      </c>
      <c r="C1381" s="128">
        <v>1712</v>
      </c>
      <c r="D1381" s="37" t="s">
        <v>42</v>
      </c>
      <c r="E1381" s="34">
        <v>84.42</v>
      </c>
      <c r="F1381" s="38">
        <f t="shared" ref="F1381" si="134">ROUND(C1381*E1381,2)</f>
        <v>144527.04000000001</v>
      </c>
      <c r="G1381" s="39">
        <f t="shared" si="128"/>
        <v>144527.04000000001</v>
      </c>
      <c r="H1381" s="26">
        <f t="shared" si="129"/>
        <v>0</v>
      </c>
    </row>
    <row r="1382" spans="1:30" ht="9.75" customHeight="1" x14ac:dyDescent="0.25">
      <c r="A1382" s="40"/>
      <c r="B1382" s="60"/>
      <c r="C1382" s="46"/>
      <c r="D1382" s="37"/>
      <c r="E1382" s="34"/>
      <c r="F1382" s="38"/>
      <c r="G1382" s="39">
        <f t="shared" si="128"/>
        <v>0</v>
      </c>
      <c r="H1382" s="26">
        <f t="shared" si="129"/>
        <v>0</v>
      </c>
    </row>
    <row r="1383" spans="1:30" ht="26.4" x14ac:dyDescent="0.25">
      <c r="A1383" s="29" t="s">
        <v>321</v>
      </c>
      <c r="B1383" s="30" t="s">
        <v>322</v>
      </c>
      <c r="C1383" s="30"/>
      <c r="D1383" s="30"/>
      <c r="E1383" s="34"/>
      <c r="F1383" s="30"/>
      <c r="G1383" s="39">
        <f t="shared" si="128"/>
        <v>0</v>
      </c>
      <c r="H1383" s="26">
        <f t="shared" si="129"/>
        <v>0</v>
      </c>
    </row>
    <row r="1384" spans="1:30" x14ac:dyDescent="0.25">
      <c r="A1384" s="40"/>
      <c r="B1384" s="41"/>
      <c r="C1384" s="46"/>
      <c r="D1384" s="70"/>
      <c r="E1384" s="34"/>
      <c r="F1384" s="48"/>
      <c r="G1384" s="39">
        <f t="shared" si="128"/>
        <v>0</v>
      </c>
      <c r="H1384" s="26">
        <f t="shared" si="129"/>
        <v>0</v>
      </c>
    </row>
    <row r="1385" spans="1:30" x14ac:dyDescent="0.25">
      <c r="A1385" s="35">
        <v>2</v>
      </c>
      <c r="B1385" s="30" t="s">
        <v>20</v>
      </c>
      <c r="C1385" s="36"/>
      <c r="D1385" s="37"/>
      <c r="E1385" s="34"/>
      <c r="F1385" s="38"/>
      <c r="G1385" s="39">
        <f t="shared" si="128"/>
        <v>0</v>
      </c>
      <c r="H1385" s="26">
        <f t="shared" si="129"/>
        <v>0</v>
      </c>
    </row>
    <row r="1386" spans="1:30" x14ac:dyDescent="0.25">
      <c r="A1386" s="43">
        <v>2.1</v>
      </c>
      <c r="B1386" s="30" t="s">
        <v>21</v>
      </c>
      <c r="C1386" s="36"/>
      <c r="D1386" s="37"/>
      <c r="E1386" s="34"/>
      <c r="F1386" s="38"/>
      <c r="G1386" s="39">
        <f t="shared" si="128"/>
        <v>0</v>
      </c>
      <c r="H1386" s="26">
        <f>SUM(F1364:F1381)</f>
        <v>10811582.119999999</v>
      </c>
    </row>
    <row r="1387" spans="1:30" x14ac:dyDescent="0.25">
      <c r="A1387" s="40" t="s">
        <v>241</v>
      </c>
      <c r="B1387" s="45" t="s">
        <v>27</v>
      </c>
      <c r="C1387" s="46">
        <v>2505.94</v>
      </c>
      <c r="D1387" s="47" t="s">
        <v>28</v>
      </c>
      <c r="E1387" s="34">
        <v>44.31</v>
      </c>
      <c r="F1387" s="38">
        <f t="shared" ref="F1387" si="135">ROUND(C1387*E1387,2)</f>
        <v>111038.2</v>
      </c>
      <c r="G1387" s="39">
        <f t="shared" si="128"/>
        <v>111038.2</v>
      </c>
      <c r="H1387" s="26">
        <f t="shared" si="129"/>
        <v>0</v>
      </c>
    </row>
    <row r="1388" spans="1:30" x14ac:dyDescent="0.25">
      <c r="A1388" s="120"/>
      <c r="B1388" s="121" t="s">
        <v>552</v>
      </c>
      <c r="C1388" s="122"/>
      <c r="D1388" s="123"/>
      <c r="E1388" s="124"/>
      <c r="F1388" s="125">
        <f>SUM(F1309:F1387)</f>
        <v>29718434.32</v>
      </c>
      <c r="G1388" s="39">
        <f t="shared" si="128"/>
        <v>0</v>
      </c>
      <c r="H1388" s="26">
        <f t="shared" si="129"/>
        <v>-29718434.32</v>
      </c>
    </row>
    <row r="1389" spans="1:30" ht="9.75" customHeight="1" x14ac:dyDescent="0.25">
      <c r="A1389" s="40"/>
      <c r="B1389" s="60"/>
      <c r="C1389" s="46"/>
      <c r="D1389" s="37"/>
      <c r="E1389" s="48"/>
      <c r="F1389" s="38"/>
      <c r="G1389" s="39">
        <f t="shared" si="128"/>
        <v>0</v>
      </c>
      <c r="H1389" s="26">
        <f t="shared" si="129"/>
        <v>0</v>
      </c>
    </row>
    <row r="1390" spans="1:30" x14ac:dyDescent="0.25">
      <c r="A1390" s="40"/>
      <c r="B1390" s="32" t="s">
        <v>553</v>
      </c>
      <c r="C1390" s="46"/>
      <c r="D1390" s="37"/>
      <c r="E1390" s="48"/>
      <c r="F1390" s="38"/>
      <c r="G1390" s="39">
        <f t="shared" si="128"/>
        <v>0</v>
      </c>
      <c r="H1390" s="26">
        <f t="shared" si="129"/>
        <v>0</v>
      </c>
    </row>
    <row r="1391" spans="1:30" ht="9.75" customHeight="1" x14ac:dyDescent="0.25">
      <c r="A1391" s="40"/>
      <c r="B1391" s="60"/>
      <c r="C1391" s="46"/>
      <c r="D1391" s="37"/>
      <c r="E1391" s="48"/>
      <c r="F1391" s="38"/>
      <c r="G1391" s="39">
        <f t="shared" si="128"/>
        <v>0</v>
      </c>
      <c r="H1391" s="26">
        <f t="shared" si="129"/>
        <v>0</v>
      </c>
    </row>
    <row r="1392" spans="1:30" s="139" customFormat="1" x14ac:dyDescent="0.25">
      <c r="A1392" s="133" t="s">
        <v>16</v>
      </c>
      <c r="B1392" s="134" t="s">
        <v>554</v>
      </c>
      <c r="C1392" s="135"/>
      <c r="D1392" s="136"/>
      <c r="E1392" s="137"/>
      <c r="F1392" s="138"/>
      <c r="G1392" s="39">
        <f t="shared" si="128"/>
        <v>0</v>
      </c>
      <c r="H1392" s="26">
        <f t="shared" si="129"/>
        <v>0</v>
      </c>
      <c r="I1392" s="27"/>
      <c r="R1392" s="140"/>
      <c r="S1392" s="140"/>
      <c r="T1392" s="141"/>
      <c r="U1392" s="142"/>
      <c r="V1392" s="142"/>
      <c r="W1392" s="142"/>
      <c r="X1392" s="142"/>
      <c r="Y1392" s="142"/>
      <c r="Z1392" s="142"/>
      <c r="AA1392" s="142"/>
      <c r="AB1392" s="142"/>
      <c r="AC1392" s="142"/>
      <c r="AD1392" s="142"/>
    </row>
    <row r="1393" spans="1:30" s="6" customFormat="1" x14ac:dyDescent="0.25">
      <c r="A1393" s="143"/>
      <c r="B1393" s="144"/>
      <c r="C1393" s="145"/>
      <c r="D1393" s="146"/>
      <c r="E1393" s="147"/>
      <c r="F1393" s="148"/>
      <c r="G1393" s="39">
        <f t="shared" si="128"/>
        <v>0</v>
      </c>
      <c r="H1393" s="26">
        <f t="shared" si="129"/>
        <v>0</v>
      </c>
      <c r="I1393" s="27"/>
      <c r="R1393" s="149"/>
      <c r="S1393" s="149"/>
      <c r="T1393" s="13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</row>
    <row r="1394" spans="1:30" s="6" customFormat="1" x14ac:dyDescent="0.25">
      <c r="A1394" s="150">
        <v>1</v>
      </c>
      <c r="B1394" s="151" t="s">
        <v>555</v>
      </c>
      <c r="C1394" s="152"/>
      <c r="D1394" s="153"/>
      <c r="E1394" s="152"/>
      <c r="F1394" s="154"/>
      <c r="G1394" s="39">
        <f t="shared" si="128"/>
        <v>0</v>
      </c>
      <c r="H1394" s="26">
        <f t="shared" si="129"/>
        <v>0</v>
      </c>
      <c r="I1394" s="155"/>
      <c r="R1394" s="149"/>
      <c r="S1394" s="149"/>
      <c r="T1394" s="13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</row>
    <row r="1395" spans="1:30" s="6" customFormat="1" x14ac:dyDescent="0.25">
      <c r="A1395" s="156">
        <v>1.1000000000000001</v>
      </c>
      <c r="B1395" s="157" t="s">
        <v>556</v>
      </c>
      <c r="C1395" s="128">
        <v>750</v>
      </c>
      <c r="D1395" s="153" t="s">
        <v>19</v>
      </c>
      <c r="E1395" s="158">
        <v>63.33</v>
      </c>
      <c r="F1395" s="159">
        <f>ROUND(C1395*E1395,2)</f>
        <v>47497.5</v>
      </c>
      <c r="G1395" s="39">
        <f t="shared" si="128"/>
        <v>47497.5</v>
      </c>
      <c r="H1395" s="26">
        <f t="shared" si="129"/>
        <v>0</v>
      </c>
      <c r="I1395" s="155"/>
      <c r="R1395" s="149"/>
      <c r="S1395" s="149"/>
      <c r="T1395" s="13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</row>
    <row r="1396" spans="1:30" s="6" customFormat="1" x14ac:dyDescent="0.25">
      <c r="A1396" s="156">
        <v>1.2</v>
      </c>
      <c r="B1396" s="157" t="s">
        <v>557</v>
      </c>
      <c r="C1396" s="128">
        <v>262.5</v>
      </c>
      <c r="D1396" s="153" t="s">
        <v>28</v>
      </c>
      <c r="E1396" s="158">
        <v>33.69</v>
      </c>
      <c r="F1396" s="159">
        <f>ROUND(C1396*E1396,2)</f>
        <v>8843.6299999999992</v>
      </c>
      <c r="G1396" s="39">
        <f t="shared" si="128"/>
        <v>8843.6299999999992</v>
      </c>
      <c r="H1396" s="26">
        <f t="shared" si="129"/>
        <v>0</v>
      </c>
      <c r="I1396" s="155"/>
      <c r="R1396" s="149"/>
      <c r="S1396" s="149"/>
      <c r="T1396" s="13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</row>
    <row r="1397" spans="1:30" s="6" customFormat="1" ht="26.25" customHeight="1" x14ac:dyDescent="0.25">
      <c r="A1397" s="156">
        <v>1.3</v>
      </c>
      <c r="B1397" s="160" t="s">
        <v>558</v>
      </c>
      <c r="C1397" s="128">
        <v>18.38</v>
      </c>
      <c r="D1397" s="153" t="s">
        <v>24</v>
      </c>
      <c r="E1397" s="158">
        <v>211.95</v>
      </c>
      <c r="F1397" s="159">
        <f>ROUND(C1397*E1397,2)</f>
        <v>3895.64</v>
      </c>
      <c r="G1397" s="39">
        <f t="shared" si="128"/>
        <v>3895.64</v>
      </c>
      <c r="H1397" s="26">
        <f t="shared" si="129"/>
        <v>0</v>
      </c>
      <c r="I1397" s="155"/>
      <c r="R1397" s="149"/>
      <c r="S1397" s="149"/>
      <c r="T1397" s="13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</row>
    <row r="1398" spans="1:30" s="6" customFormat="1" x14ac:dyDescent="0.25">
      <c r="A1398" s="143"/>
      <c r="B1398" s="144"/>
      <c r="C1398" s="128"/>
      <c r="D1398" s="146"/>
      <c r="E1398" s="147"/>
      <c r="F1398" s="148"/>
      <c r="G1398" s="39">
        <f t="shared" si="128"/>
        <v>0</v>
      </c>
      <c r="H1398" s="26">
        <f t="shared" si="129"/>
        <v>0</v>
      </c>
      <c r="I1398" s="155"/>
      <c r="R1398" s="149"/>
      <c r="S1398" s="149"/>
      <c r="T1398" s="13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</row>
    <row r="1399" spans="1:30" s="6" customFormat="1" x14ac:dyDescent="0.25">
      <c r="A1399" s="161">
        <v>3</v>
      </c>
      <c r="B1399" s="144" t="s">
        <v>20</v>
      </c>
      <c r="C1399" s="128"/>
      <c r="D1399" s="153"/>
      <c r="E1399" s="158"/>
      <c r="F1399" s="159"/>
      <c r="G1399" s="39">
        <f t="shared" si="128"/>
        <v>0</v>
      </c>
      <c r="H1399" s="26">
        <f t="shared" si="129"/>
        <v>0</v>
      </c>
      <c r="I1399" s="155"/>
      <c r="R1399" s="149"/>
      <c r="S1399" s="149"/>
      <c r="T1399" s="13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</row>
    <row r="1400" spans="1:30" s="6" customFormat="1" x14ac:dyDescent="0.25">
      <c r="A1400" s="162">
        <f>+A1399+0.1</f>
        <v>3.1</v>
      </c>
      <c r="B1400" s="163" t="s">
        <v>559</v>
      </c>
      <c r="C1400" s="130">
        <v>3264.3</v>
      </c>
      <c r="D1400" s="164" t="s">
        <v>24</v>
      </c>
      <c r="E1400" s="165">
        <v>121.8</v>
      </c>
      <c r="F1400" s="166">
        <f>ROUND(C1400*E1400,2)</f>
        <v>397591.74</v>
      </c>
      <c r="G1400" s="39">
        <f t="shared" si="128"/>
        <v>397591.74</v>
      </c>
      <c r="H1400" s="26">
        <f t="shared" si="129"/>
        <v>0</v>
      </c>
      <c r="I1400" s="155"/>
      <c r="R1400" s="149"/>
      <c r="S1400" s="149"/>
      <c r="T1400" s="13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</row>
    <row r="1401" spans="1:30" s="6" customFormat="1" x14ac:dyDescent="0.25">
      <c r="A1401" s="156">
        <f>+A1400+0.1</f>
        <v>3.2</v>
      </c>
      <c r="B1401" s="160" t="s">
        <v>560</v>
      </c>
      <c r="C1401" s="128">
        <v>3013.2</v>
      </c>
      <c r="D1401" s="153" t="s">
        <v>28</v>
      </c>
      <c r="E1401" s="158">
        <v>44.31</v>
      </c>
      <c r="F1401" s="159">
        <f>ROUND(C1401*E1401,2)</f>
        <v>133514.89000000001</v>
      </c>
      <c r="G1401" s="39">
        <f t="shared" si="128"/>
        <v>133514.89000000001</v>
      </c>
      <c r="H1401" s="26">
        <f t="shared" si="129"/>
        <v>0</v>
      </c>
      <c r="I1401" s="167"/>
      <c r="R1401" s="149"/>
      <c r="S1401" s="149"/>
      <c r="T1401" s="13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</row>
    <row r="1402" spans="1:30" s="6" customFormat="1" x14ac:dyDescent="0.25">
      <c r="A1402" s="156">
        <f>+A1401+0.1</f>
        <v>3.3000000000000003</v>
      </c>
      <c r="B1402" s="160" t="s">
        <v>561</v>
      </c>
      <c r="C1402" s="128">
        <v>316.54000000000002</v>
      </c>
      <c r="D1402" s="153" t="s">
        <v>24</v>
      </c>
      <c r="E1402" s="158">
        <v>1411.8</v>
      </c>
      <c r="F1402" s="159">
        <f>ROUND(C1402*E1402,2)</f>
        <v>446891.17</v>
      </c>
      <c r="G1402" s="39">
        <f t="shared" si="128"/>
        <v>446891.17</v>
      </c>
      <c r="H1402" s="26">
        <f t="shared" si="129"/>
        <v>0</v>
      </c>
      <c r="I1402" s="167"/>
      <c r="R1402" s="149"/>
      <c r="S1402" s="149"/>
      <c r="T1402" s="13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</row>
    <row r="1403" spans="1:30" s="6" customFormat="1" ht="30" customHeight="1" x14ac:dyDescent="0.25">
      <c r="A1403" s="156">
        <f>+A1402+0.1</f>
        <v>3.4000000000000004</v>
      </c>
      <c r="B1403" s="160" t="s">
        <v>562</v>
      </c>
      <c r="C1403" s="128">
        <v>301.32</v>
      </c>
      <c r="D1403" s="153" t="s">
        <v>24</v>
      </c>
      <c r="E1403" s="158">
        <v>172.55</v>
      </c>
      <c r="F1403" s="159">
        <f>ROUND(C1403*E1403,2)</f>
        <v>51992.77</v>
      </c>
      <c r="G1403" s="39">
        <f t="shared" si="128"/>
        <v>51992.77</v>
      </c>
      <c r="H1403" s="26">
        <f t="shared" si="129"/>
        <v>0</v>
      </c>
      <c r="I1403" s="167"/>
      <c r="R1403" s="149"/>
      <c r="S1403" s="149"/>
      <c r="T1403" s="13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</row>
    <row r="1404" spans="1:30" s="6" customFormat="1" ht="26.4" x14ac:dyDescent="0.25">
      <c r="A1404" s="156">
        <f>+A1403+0.1</f>
        <v>3.5000000000000004</v>
      </c>
      <c r="B1404" s="160" t="s">
        <v>563</v>
      </c>
      <c r="C1404" s="128">
        <v>590.46</v>
      </c>
      <c r="D1404" s="153" t="s">
        <v>24</v>
      </c>
      <c r="E1404" s="158">
        <v>190.02</v>
      </c>
      <c r="F1404" s="159">
        <f>ROUND(C1404*E1404,2)</f>
        <v>112199.21</v>
      </c>
      <c r="G1404" s="39">
        <f t="shared" si="128"/>
        <v>112199.21</v>
      </c>
      <c r="H1404" s="26">
        <f t="shared" si="129"/>
        <v>0</v>
      </c>
      <c r="I1404" s="167"/>
      <c r="R1404" s="149"/>
      <c r="S1404" s="149"/>
      <c r="T1404" s="13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</row>
    <row r="1405" spans="1:30" s="6" customFormat="1" x14ac:dyDescent="0.25">
      <c r="A1405" s="168"/>
      <c r="B1405" s="157"/>
      <c r="C1405" s="128"/>
      <c r="D1405" s="153"/>
      <c r="E1405" s="158"/>
      <c r="F1405" s="159"/>
      <c r="G1405" s="39">
        <f t="shared" si="128"/>
        <v>0</v>
      </c>
      <c r="H1405" s="26">
        <f t="shared" si="129"/>
        <v>0</v>
      </c>
      <c r="I1405" s="167"/>
      <c r="R1405" s="149"/>
      <c r="S1405" s="149"/>
      <c r="T1405" s="13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</row>
    <row r="1406" spans="1:30" s="6" customFormat="1" x14ac:dyDescent="0.25">
      <c r="A1406" s="161">
        <v>4</v>
      </c>
      <c r="B1406" s="144" t="s">
        <v>33</v>
      </c>
      <c r="C1406" s="128"/>
      <c r="D1406" s="153"/>
      <c r="E1406" s="158"/>
      <c r="F1406" s="159"/>
      <c r="G1406" s="39">
        <f t="shared" si="128"/>
        <v>0</v>
      </c>
      <c r="H1406" s="26">
        <f t="shared" si="129"/>
        <v>0</v>
      </c>
      <c r="I1406" s="167"/>
      <c r="R1406" s="149"/>
      <c r="S1406" s="149"/>
      <c r="T1406" s="13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</row>
    <row r="1407" spans="1:30" s="6" customFormat="1" x14ac:dyDescent="0.25">
      <c r="A1407" s="156">
        <v>4.0999999999999996</v>
      </c>
      <c r="B1407" s="157" t="s">
        <v>564</v>
      </c>
      <c r="C1407" s="128">
        <v>1522.77</v>
      </c>
      <c r="D1407" s="153" t="s">
        <v>19</v>
      </c>
      <c r="E1407" s="158">
        <v>389.87</v>
      </c>
      <c r="F1407" s="159">
        <f>ROUND(C1407*E1407,2)</f>
        <v>593682.34</v>
      </c>
      <c r="G1407" s="39">
        <f t="shared" si="128"/>
        <v>593682.34</v>
      </c>
      <c r="H1407" s="26">
        <f t="shared" si="129"/>
        <v>0</v>
      </c>
      <c r="I1407" s="167"/>
      <c r="R1407" s="149"/>
      <c r="S1407" s="149"/>
      <c r="T1407" s="13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</row>
    <row r="1408" spans="1:30" s="6" customFormat="1" x14ac:dyDescent="0.25">
      <c r="A1408" s="156">
        <v>4.2</v>
      </c>
      <c r="B1408" s="157" t="s">
        <v>565</v>
      </c>
      <c r="C1408" s="128">
        <v>3502.95</v>
      </c>
      <c r="D1408" s="153" t="s">
        <v>19</v>
      </c>
      <c r="E1408" s="158">
        <v>242.88</v>
      </c>
      <c r="F1408" s="159">
        <f>ROUND(C1408*E1408,2)</f>
        <v>850796.5</v>
      </c>
      <c r="G1408" s="39">
        <f t="shared" si="128"/>
        <v>850796.5</v>
      </c>
      <c r="H1408" s="26">
        <f t="shared" si="129"/>
        <v>0</v>
      </c>
      <c r="I1408" s="167"/>
      <c r="R1408" s="149"/>
      <c r="S1408" s="149"/>
      <c r="T1408" s="13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</row>
    <row r="1409" spans="1:30" s="6" customFormat="1" x14ac:dyDescent="0.25">
      <c r="A1409" s="168"/>
      <c r="B1409" s="157"/>
      <c r="C1409" s="128"/>
      <c r="D1409" s="153"/>
      <c r="E1409" s="158"/>
      <c r="F1409" s="159"/>
      <c r="G1409" s="39">
        <f t="shared" si="128"/>
        <v>0</v>
      </c>
      <c r="H1409" s="26">
        <f t="shared" si="129"/>
        <v>0</v>
      </c>
      <c r="I1409" s="167"/>
      <c r="R1409" s="149"/>
      <c r="S1409" s="149"/>
      <c r="T1409" s="13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</row>
    <row r="1410" spans="1:30" s="6" customFormat="1" x14ac:dyDescent="0.25">
      <c r="A1410" s="169">
        <v>5</v>
      </c>
      <c r="B1410" s="170" t="s">
        <v>38</v>
      </c>
      <c r="C1410" s="128"/>
      <c r="D1410" s="171"/>
      <c r="E1410" s="158"/>
      <c r="F1410" s="159"/>
      <c r="G1410" s="39">
        <f t="shared" si="128"/>
        <v>0</v>
      </c>
      <c r="H1410" s="26">
        <f t="shared" si="129"/>
        <v>0</v>
      </c>
      <c r="I1410" s="167"/>
      <c r="R1410" s="149"/>
      <c r="S1410" s="149"/>
      <c r="T1410" s="13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</row>
    <row r="1411" spans="1:30" s="6" customFormat="1" x14ac:dyDescent="0.25">
      <c r="A1411" s="156">
        <v>5.0999999999999996</v>
      </c>
      <c r="B1411" s="157" t="s">
        <v>564</v>
      </c>
      <c r="C1411" s="128">
        <v>1522</v>
      </c>
      <c r="D1411" s="153" t="s">
        <v>19</v>
      </c>
      <c r="E1411" s="158">
        <v>117.55</v>
      </c>
      <c r="F1411" s="159">
        <f>ROUND(C1411*E1411,2)</f>
        <v>178911.1</v>
      </c>
      <c r="G1411" s="39">
        <f t="shared" si="128"/>
        <v>178911.1</v>
      </c>
      <c r="H1411" s="26">
        <f t="shared" si="129"/>
        <v>0</v>
      </c>
      <c r="I1411" s="167"/>
      <c r="R1411" s="149"/>
      <c r="S1411" s="149"/>
      <c r="T1411" s="13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</row>
    <row r="1412" spans="1:30" s="6" customFormat="1" x14ac:dyDescent="0.25">
      <c r="A1412" s="156">
        <v>5.2</v>
      </c>
      <c r="B1412" s="157" t="s">
        <v>565</v>
      </c>
      <c r="C1412" s="128">
        <v>3500</v>
      </c>
      <c r="D1412" s="153" t="s">
        <v>19</v>
      </c>
      <c r="E1412" s="158">
        <v>96.85</v>
      </c>
      <c r="F1412" s="159">
        <f>ROUND(C1412*E1412,2)</f>
        <v>338975</v>
      </c>
      <c r="G1412" s="39">
        <f t="shared" si="128"/>
        <v>338975</v>
      </c>
      <c r="H1412" s="26">
        <f t="shared" si="129"/>
        <v>0</v>
      </c>
      <c r="I1412" s="167"/>
      <c r="R1412" s="149"/>
      <c r="S1412" s="149"/>
      <c r="T1412" s="13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</row>
    <row r="1413" spans="1:30" s="6" customFormat="1" x14ac:dyDescent="0.25">
      <c r="A1413" s="172"/>
      <c r="B1413" s="173"/>
      <c r="C1413" s="128"/>
      <c r="D1413" s="153"/>
      <c r="E1413" s="158"/>
      <c r="F1413" s="159"/>
      <c r="G1413" s="39">
        <f t="shared" si="128"/>
        <v>0</v>
      </c>
      <c r="H1413" s="26">
        <f t="shared" si="129"/>
        <v>0</v>
      </c>
      <c r="I1413" s="167"/>
      <c r="R1413" s="149"/>
      <c r="S1413" s="149"/>
      <c r="T1413" s="13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</row>
    <row r="1414" spans="1:30" s="6" customFormat="1" x14ac:dyDescent="0.25">
      <c r="A1414" s="161">
        <v>6</v>
      </c>
      <c r="B1414" s="174" t="s">
        <v>566</v>
      </c>
      <c r="C1414" s="128"/>
      <c r="D1414" s="153"/>
      <c r="E1414" s="158"/>
      <c r="F1414" s="159"/>
      <c r="G1414" s="39">
        <f t="shared" si="128"/>
        <v>0</v>
      </c>
      <c r="H1414" s="26">
        <f t="shared" si="129"/>
        <v>0</v>
      </c>
      <c r="I1414" s="167"/>
      <c r="R1414" s="149"/>
      <c r="S1414" s="149"/>
      <c r="T1414" s="13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</row>
    <row r="1415" spans="1:30" s="6" customFormat="1" x14ac:dyDescent="0.25">
      <c r="A1415" s="156">
        <v>6.1</v>
      </c>
      <c r="B1415" s="157" t="s">
        <v>564</v>
      </c>
      <c r="C1415" s="128">
        <v>1522</v>
      </c>
      <c r="D1415" s="153" t="s">
        <v>19</v>
      </c>
      <c r="E1415" s="158">
        <v>58.35</v>
      </c>
      <c r="F1415" s="159">
        <f>ROUND(C1415*E1415,2)</f>
        <v>88808.7</v>
      </c>
      <c r="G1415" s="39">
        <f t="shared" si="128"/>
        <v>88808.7</v>
      </c>
      <c r="H1415" s="26">
        <f t="shared" si="129"/>
        <v>0</v>
      </c>
      <c r="I1415" s="167"/>
      <c r="R1415" s="149"/>
      <c r="S1415" s="149"/>
      <c r="T1415" s="13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</row>
    <row r="1416" spans="1:30" s="6" customFormat="1" x14ac:dyDescent="0.25">
      <c r="A1416" s="156">
        <f>+A1415+0.1</f>
        <v>6.1999999999999993</v>
      </c>
      <c r="B1416" s="157" t="s">
        <v>565</v>
      </c>
      <c r="C1416" s="128">
        <v>3500</v>
      </c>
      <c r="D1416" s="153" t="s">
        <v>19</v>
      </c>
      <c r="E1416" s="158">
        <v>44.43</v>
      </c>
      <c r="F1416" s="159">
        <f>ROUND(C1416*E1416,2)</f>
        <v>155505</v>
      </c>
      <c r="G1416" s="39">
        <f t="shared" si="128"/>
        <v>155505</v>
      </c>
      <c r="H1416" s="26">
        <f t="shared" si="129"/>
        <v>0</v>
      </c>
      <c r="I1416" s="167"/>
      <c r="R1416" s="149"/>
      <c r="S1416" s="149"/>
      <c r="T1416" s="13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</row>
    <row r="1417" spans="1:30" s="6" customFormat="1" x14ac:dyDescent="0.25">
      <c r="A1417" s="168"/>
      <c r="B1417" s="173"/>
      <c r="C1417" s="128"/>
      <c r="D1417" s="153"/>
      <c r="E1417" s="158"/>
      <c r="F1417" s="159"/>
      <c r="G1417" s="39">
        <f t="shared" si="128"/>
        <v>0</v>
      </c>
      <c r="H1417" s="26">
        <f t="shared" si="129"/>
        <v>0</v>
      </c>
      <c r="I1417" s="167"/>
      <c r="R1417" s="149"/>
      <c r="S1417" s="149"/>
      <c r="T1417" s="13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</row>
    <row r="1418" spans="1:30" s="6" customFormat="1" x14ac:dyDescent="0.25">
      <c r="A1418" s="161">
        <v>7</v>
      </c>
      <c r="B1418" s="175" t="s">
        <v>567</v>
      </c>
      <c r="C1418" s="128"/>
      <c r="D1418" s="171"/>
      <c r="E1418" s="158"/>
      <c r="F1418" s="159"/>
      <c r="G1418" s="39">
        <f t="shared" si="128"/>
        <v>0</v>
      </c>
      <c r="H1418" s="26">
        <f t="shared" si="129"/>
        <v>0</v>
      </c>
      <c r="I1418" s="167"/>
      <c r="R1418" s="149"/>
      <c r="S1418" s="149"/>
      <c r="T1418" s="13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</row>
    <row r="1419" spans="1:30" s="6" customFormat="1" ht="26.4" x14ac:dyDescent="0.25">
      <c r="A1419" s="176">
        <v>7.1</v>
      </c>
      <c r="B1419" s="160" t="s">
        <v>568</v>
      </c>
      <c r="C1419" s="128">
        <v>3</v>
      </c>
      <c r="D1419" s="177" t="s">
        <v>569</v>
      </c>
      <c r="E1419" s="158">
        <v>5262.41</v>
      </c>
      <c r="F1419" s="159">
        <f t="shared" ref="F1419:F1429" si="136">ROUND(C1419*E1419,2)</f>
        <v>15787.23</v>
      </c>
      <c r="G1419" s="39">
        <f t="shared" si="128"/>
        <v>15787.23</v>
      </c>
      <c r="H1419" s="26">
        <f t="shared" si="129"/>
        <v>0</v>
      </c>
      <c r="I1419" s="167"/>
      <c r="R1419" s="149"/>
      <c r="S1419" s="149"/>
      <c r="T1419" s="13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</row>
    <row r="1420" spans="1:30" s="6" customFormat="1" ht="26.4" x14ac:dyDescent="0.25">
      <c r="A1420" s="176">
        <v>7.2</v>
      </c>
      <c r="B1420" s="160" t="s">
        <v>570</v>
      </c>
      <c r="C1420" s="128">
        <v>5</v>
      </c>
      <c r="D1420" s="177" t="s">
        <v>569</v>
      </c>
      <c r="E1420" s="158">
        <v>5629.22</v>
      </c>
      <c r="F1420" s="159">
        <f t="shared" si="136"/>
        <v>28146.1</v>
      </c>
      <c r="G1420" s="39">
        <f t="shared" si="128"/>
        <v>28146.1</v>
      </c>
      <c r="H1420" s="26">
        <f t="shared" si="129"/>
        <v>0</v>
      </c>
      <c r="I1420" s="167"/>
      <c r="R1420" s="149"/>
      <c r="S1420" s="149"/>
      <c r="T1420" s="13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</row>
    <row r="1421" spans="1:30" s="6" customFormat="1" ht="26.4" x14ac:dyDescent="0.25">
      <c r="A1421" s="176">
        <v>7.3</v>
      </c>
      <c r="B1421" s="160" t="s">
        <v>571</v>
      </c>
      <c r="C1421" s="128">
        <v>8</v>
      </c>
      <c r="D1421" s="177" t="s">
        <v>569</v>
      </c>
      <c r="E1421" s="158">
        <v>3065.25</v>
      </c>
      <c r="F1421" s="159">
        <f t="shared" si="136"/>
        <v>24522</v>
      </c>
      <c r="G1421" s="39">
        <f t="shared" si="128"/>
        <v>24522</v>
      </c>
      <c r="H1421" s="26">
        <f t="shared" si="129"/>
        <v>0</v>
      </c>
      <c r="I1421" s="167"/>
      <c r="R1421" s="149"/>
      <c r="S1421" s="149"/>
      <c r="T1421" s="13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</row>
    <row r="1422" spans="1:30" s="6" customFormat="1" ht="26.4" x14ac:dyDescent="0.25">
      <c r="A1422" s="176">
        <v>7.4</v>
      </c>
      <c r="B1422" s="160" t="s">
        <v>572</v>
      </c>
      <c r="C1422" s="128">
        <v>2</v>
      </c>
      <c r="D1422" s="177" t="s">
        <v>569</v>
      </c>
      <c r="E1422" s="158">
        <v>3831.02</v>
      </c>
      <c r="F1422" s="159">
        <f t="shared" si="136"/>
        <v>7662.04</v>
      </c>
      <c r="G1422" s="39">
        <f t="shared" si="128"/>
        <v>7662.04</v>
      </c>
      <c r="H1422" s="26">
        <f t="shared" si="129"/>
        <v>0</v>
      </c>
      <c r="I1422" s="167"/>
      <c r="R1422" s="149"/>
      <c r="S1422" s="149"/>
      <c r="T1422" s="13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</row>
    <row r="1423" spans="1:30" s="6" customFormat="1" ht="26.4" x14ac:dyDescent="0.25">
      <c r="A1423" s="176">
        <v>7.5</v>
      </c>
      <c r="B1423" s="160" t="s">
        <v>573</v>
      </c>
      <c r="C1423" s="128">
        <v>10</v>
      </c>
      <c r="D1423" s="177" t="s">
        <v>569</v>
      </c>
      <c r="E1423" s="158">
        <v>3230.75</v>
      </c>
      <c r="F1423" s="159">
        <f t="shared" si="136"/>
        <v>32307.5</v>
      </c>
      <c r="G1423" s="39">
        <f t="shared" si="128"/>
        <v>32307.5</v>
      </c>
      <c r="H1423" s="26">
        <f t="shared" si="129"/>
        <v>0</v>
      </c>
      <c r="I1423" s="167"/>
      <c r="R1423" s="149"/>
      <c r="S1423" s="149"/>
      <c r="T1423" s="13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</row>
    <row r="1424" spans="1:30" s="6" customFormat="1" ht="26.4" x14ac:dyDescent="0.25">
      <c r="A1424" s="178">
        <v>7.6</v>
      </c>
      <c r="B1424" s="160" t="s">
        <v>574</v>
      </c>
      <c r="C1424" s="128">
        <v>7</v>
      </c>
      <c r="D1424" s="177" t="s">
        <v>569</v>
      </c>
      <c r="E1424" s="158">
        <v>1095.8399999999999</v>
      </c>
      <c r="F1424" s="159">
        <f t="shared" si="136"/>
        <v>7670.88</v>
      </c>
      <c r="G1424" s="39">
        <f t="shared" ref="G1424:G1487" si="137">ROUND(C1424*E1424,2)</f>
        <v>7670.88</v>
      </c>
      <c r="H1424" s="26">
        <f t="shared" si="129"/>
        <v>0</v>
      </c>
      <c r="I1424" s="167"/>
      <c r="R1424" s="149"/>
      <c r="S1424" s="149"/>
      <c r="T1424" s="13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</row>
    <row r="1425" spans="1:30" s="6" customFormat="1" ht="26.4" x14ac:dyDescent="0.25">
      <c r="A1425" s="176">
        <v>7.7</v>
      </c>
      <c r="B1425" s="179" t="s">
        <v>575</v>
      </c>
      <c r="C1425" s="128">
        <v>2</v>
      </c>
      <c r="D1425" s="177" t="s">
        <v>569</v>
      </c>
      <c r="E1425" s="158">
        <v>7159.26</v>
      </c>
      <c r="F1425" s="159">
        <f t="shared" si="136"/>
        <v>14318.52</v>
      </c>
      <c r="G1425" s="39">
        <f t="shared" si="137"/>
        <v>14318.52</v>
      </c>
      <c r="H1425" s="26">
        <f t="shared" ref="H1425:H1488" si="138">G1425-F1425</f>
        <v>0</v>
      </c>
      <c r="I1425" s="167"/>
      <c r="R1425" s="149"/>
      <c r="S1425" s="149"/>
      <c r="T1425" s="13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</row>
    <row r="1426" spans="1:30" s="6" customFormat="1" ht="26.4" x14ac:dyDescent="0.25">
      <c r="A1426" s="176">
        <v>7.8</v>
      </c>
      <c r="B1426" s="160" t="s">
        <v>576</v>
      </c>
      <c r="C1426" s="128">
        <v>5</v>
      </c>
      <c r="D1426" s="177" t="s">
        <v>569</v>
      </c>
      <c r="E1426" s="158">
        <v>4741.8999999999996</v>
      </c>
      <c r="F1426" s="159">
        <f t="shared" si="136"/>
        <v>23709.5</v>
      </c>
      <c r="G1426" s="39">
        <f t="shared" si="137"/>
        <v>23709.5</v>
      </c>
      <c r="H1426" s="26">
        <f t="shared" si="138"/>
        <v>0</v>
      </c>
      <c r="I1426" s="167"/>
      <c r="R1426" s="149"/>
      <c r="S1426" s="149"/>
      <c r="T1426" s="13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</row>
    <row r="1427" spans="1:30" s="6" customFormat="1" ht="26.4" x14ac:dyDescent="0.25">
      <c r="A1427" s="176">
        <v>7.9</v>
      </c>
      <c r="B1427" s="160" t="s">
        <v>577</v>
      </c>
      <c r="C1427" s="128">
        <v>1</v>
      </c>
      <c r="D1427" s="177" t="s">
        <v>569</v>
      </c>
      <c r="E1427" s="158">
        <v>5332.93</v>
      </c>
      <c r="F1427" s="159">
        <f t="shared" si="136"/>
        <v>5332.93</v>
      </c>
      <c r="G1427" s="39">
        <f t="shared" si="137"/>
        <v>5332.93</v>
      </c>
      <c r="H1427" s="26">
        <f t="shared" si="138"/>
        <v>0</v>
      </c>
      <c r="I1427" s="167"/>
      <c r="R1427" s="149"/>
      <c r="S1427" s="149"/>
      <c r="T1427" s="13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</row>
    <row r="1428" spans="1:30" s="6" customFormat="1" ht="26.4" x14ac:dyDescent="0.25">
      <c r="A1428" s="180">
        <v>7.1</v>
      </c>
      <c r="B1428" s="160" t="s">
        <v>578</v>
      </c>
      <c r="C1428" s="128">
        <v>2</v>
      </c>
      <c r="D1428" s="177" t="s">
        <v>569</v>
      </c>
      <c r="E1428" s="158">
        <v>4251.21</v>
      </c>
      <c r="F1428" s="159">
        <f t="shared" si="136"/>
        <v>8502.42</v>
      </c>
      <c r="G1428" s="39">
        <f t="shared" si="137"/>
        <v>8502.42</v>
      </c>
      <c r="H1428" s="26">
        <f t="shared" si="138"/>
        <v>0</v>
      </c>
      <c r="I1428" s="167"/>
      <c r="R1428" s="149"/>
      <c r="S1428" s="149"/>
      <c r="T1428" s="13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</row>
    <row r="1429" spans="1:30" s="6" customFormat="1" x14ac:dyDescent="0.25">
      <c r="A1429" s="180">
        <v>7.11</v>
      </c>
      <c r="B1429" s="157" t="s">
        <v>579</v>
      </c>
      <c r="C1429" s="128">
        <v>8</v>
      </c>
      <c r="D1429" s="177" t="s">
        <v>569</v>
      </c>
      <c r="E1429" s="158">
        <v>1067.19</v>
      </c>
      <c r="F1429" s="159">
        <f t="shared" si="136"/>
        <v>8537.52</v>
      </c>
      <c r="G1429" s="39">
        <f t="shared" si="137"/>
        <v>8537.52</v>
      </c>
      <c r="H1429" s="26">
        <f t="shared" si="138"/>
        <v>0</v>
      </c>
      <c r="I1429" s="167"/>
      <c r="R1429" s="149"/>
      <c r="S1429" s="149"/>
      <c r="T1429" s="13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</row>
    <row r="1430" spans="1:30" s="6" customFormat="1" x14ac:dyDescent="0.25">
      <c r="A1430" s="180">
        <v>7.12</v>
      </c>
      <c r="B1430" s="160" t="s">
        <v>580</v>
      </c>
      <c r="C1430" s="128">
        <v>45</v>
      </c>
      <c r="D1430" s="177" t="s">
        <v>569</v>
      </c>
      <c r="E1430" s="158">
        <v>750</v>
      </c>
      <c r="F1430" s="181">
        <f>ROUND(C1430*E1430,2)</f>
        <v>33750</v>
      </c>
      <c r="G1430" s="39">
        <f t="shared" si="137"/>
        <v>33750</v>
      </c>
      <c r="H1430" s="26">
        <f t="shared" si="138"/>
        <v>0</v>
      </c>
      <c r="I1430" s="167"/>
      <c r="R1430" s="149"/>
      <c r="S1430" s="149"/>
      <c r="T1430" s="13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</row>
    <row r="1431" spans="1:30" s="6" customFormat="1" x14ac:dyDescent="0.25">
      <c r="A1431" s="168"/>
      <c r="B1431" s="157" t="s">
        <v>581</v>
      </c>
      <c r="C1431" s="128"/>
      <c r="D1431" s="153"/>
      <c r="E1431" s="158"/>
      <c r="F1431" s="159"/>
      <c r="G1431" s="39">
        <f t="shared" si="137"/>
        <v>0</v>
      </c>
      <c r="H1431" s="26">
        <f t="shared" si="138"/>
        <v>0</v>
      </c>
      <c r="I1431" s="167"/>
      <c r="R1431" s="149"/>
      <c r="S1431" s="149"/>
      <c r="T1431" s="13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</row>
    <row r="1432" spans="1:30" s="6" customFormat="1" x14ac:dyDescent="0.25">
      <c r="A1432" s="161">
        <v>8</v>
      </c>
      <c r="B1432" s="175" t="s">
        <v>582</v>
      </c>
      <c r="C1432" s="128"/>
      <c r="D1432" s="153"/>
      <c r="E1432" s="158"/>
      <c r="F1432" s="159"/>
      <c r="G1432" s="39">
        <f t="shared" si="137"/>
        <v>0</v>
      </c>
      <c r="H1432" s="26">
        <f t="shared" si="138"/>
        <v>0</v>
      </c>
      <c r="I1432" s="167"/>
      <c r="R1432" s="149"/>
      <c r="S1432" s="149"/>
      <c r="T1432" s="13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</row>
    <row r="1433" spans="1:30" s="6" customFormat="1" x14ac:dyDescent="0.25">
      <c r="A1433" s="168">
        <v>8.1</v>
      </c>
      <c r="B1433" s="182" t="s">
        <v>583</v>
      </c>
      <c r="C1433" s="128">
        <v>39</v>
      </c>
      <c r="D1433" s="177" t="s">
        <v>569</v>
      </c>
      <c r="E1433" s="158">
        <v>1713.53</v>
      </c>
      <c r="F1433" s="159">
        <f>ROUND(C1433*E1433,2)</f>
        <v>66827.67</v>
      </c>
      <c r="G1433" s="39">
        <f t="shared" si="137"/>
        <v>66827.67</v>
      </c>
      <c r="H1433" s="26">
        <f t="shared" si="138"/>
        <v>0</v>
      </c>
      <c r="I1433" s="167"/>
      <c r="R1433" s="149"/>
      <c r="S1433" s="149"/>
      <c r="T1433" s="13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</row>
    <row r="1434" spans="1:30" s="6" customFormat="1" x14ac:dyDescent="0.25">
      <c r="A1434" s="168">
        <v>8.1999999999999993</v>
      </c>
      <c r="B1434" s="182" t="s">
        <v>584</v>
      </c>
      <c r="C1434" s="128">
        <v>57</v>
      </c>
      <c r="D1434" s="177" t="s">
        <v>569</v>
      </c>
      <c r="E1434" s="158">
        <v>1565.4</v>
      </c>
      <c r="F1434" s="159">
        <f>ROUND(C1434*E1434,2)</f>
        <v>89227.8</v>
      </c>
      <c r="G1434" s="39">
        <f t="shared" si="137"/>
        <v>89227.8</v>
      </c>
      <c r="H1434" s="26">
        <f t="shared" si="138"/>
        <v>0</v>
      </c>
      <c r="I1434" s="167"/>
      <c r="R1434" s="149"/>
      <c r="S1434" s="149"/>
      <c r="T1434" s="13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</row>
    <row r="1435" spans="1:30" s="6" customFormat="1" x14ac:dyDescent="0.25">
      <c r="A1435" s="168"/>
      <c r="B1435" s="157"/>
      <c r="C1435" s="128"/>
      <c r="D1435" s="153"/>
      <c r="E1435" s="158"/>
      <c r="F1435" s="159"/>
      <c r="G1435" s="39">
        <f t="shared" si="137"/>
        <v>0</v>
      </c>
      <c r="H1435" s="26">
        <f t="shared" si="138"/>
        <v>0</v>
      </c>
      <c r="I1435" s="167"/>
      <c r="R1435" s="149"/>
      <c r="S1435" s="149"/>
      <c r="T1435" s="13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</row>
    <row r="1436" spans="1:30" s="6" customFormat="1" x14ac:dyDescent="0.25">
      <c r="A1436" s="161">
        <v>9</v>
      </c>
      <c r="B1436" s="175" t="s">
        <v>585</v>
      </c>
      <c r="C1436" s="128"/>
      <c r="D1436" s="153"/>
      <c r="E1436" s="158"/>
      <c r="F1436" s="159"/>
      <c r="G1436" s="39">
        <f t="shared" si="137"/>
        <v>0</v>
      </c>
      <c r="H1436" s="26">
        <f t="shared" si="138"/>
        <v>0</v>
      </c>
      <c r="I1436" s="167"/>
      <c r="R1436" s="149"/>
      <c r="S1436" s="149"/>
      <c r="T1436" s="13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</row>
    <row r="1437" spans="1:30" s="6" customFormat="1" x14ac:dyDescent="0.25">
      <c r="A1437" s="168"/>
      <c r="B1437" s="157"/>
      <c r="C1437" s="128"/>
      <c r="D1437" s="153"/>
      <c r="E1437" s="158"/>
      <c r="F1437" s="159"/>
      <c r="G1437" s="39">
        <f t="shared" si="137"/>
        <v>0</v>
      </c>
      <c r="H1437" s="26">
        <f t="shared" si="138"/>
        <v>0</v>
      </c>
      <c r="I1437" s="167"/>
      <c r="R1437" s="149"/>
      <c r="S1437" s="149"/>
      <c r="T1437" s="13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</row>
    <row r="1438" spans="1:30" s="6" customFormat="1" x14ac:dyDescent="0.25">
      <c r="A1438" s="183">
        <v>9.1</v>
      </c>
      <c r="B1438" s="184" t="s">
        <v>586</v>
      </c>
      <c r="C1438" s="128"/>
      <c r="D1438" s="185"/>
      <c r="E1438" s="186"/>
      <c r="F1438" s="187"/>
      <c r="G1438" s="39">
        <f t="shared" si="137"/>
        <v>0</v>
      </c>
      <c r="H1438" s="26">
        <f t="shared" si="138"/>
        <v>0</v>
      </c>
      <c r="I1438" s="167"/>
      <c r="R1438" s="149"/>
      <c r="S1438" s="149"/>
      <c r="T1438" s="13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</row>
    <row r="1439" spans="1:30" s="6" customFormat="1" x14ac:dyDescent="0.25">
      <c r="A1439" s="188" t="s">
        <v>523</v>
      </c>
      <c r="B1439" s="189" t="s">
        <v>18</v>
      </c>
      <c r="C1439" s="128">
        <v>2</v>
      </c>
      <c r="D1439" s="185" t="s">
        <v>42</v>
      </c>
      <c r="E1439" s="158">
        <v>291.64999999999998</v>
      </c>
      <c r="F1439" s="190">
        <f t="shared" ref="F1439:F1447" si="139">ROUND(E1439*C1439,2)</f>
        <v>583.29999999999995</v>
      </c>
      <c r="G1439" s="39">
        <f t="shared" si="137"/>
        <v>583.29999999999995</v>
      </c>
      <c r="H1439" s="26">
        <f t="shared" si="138"/>
        <v>0</v>
      </c>
      <c r="I1439" s="167"/>
      <c r="R1439" s="149"/>
      <c r="S1439" s="149"/>
      <c r="T1439" s="13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</row>
    <row r="1440" spans="1:30" s="6" customFormat="1" ht="26.4" x14ac:dyDescent="0.25">
      <c r="A1440" s="188" t="s">
        <v>525</v>
      </c>
      <c r="B1440" s="189" t="s">
        <v>587</v>
      </c>
      <c r="C1440" s="128">
        <v>11.58</v>
      </c>
      <c r="D1440" s="191" t="s">
        <v>19</v>
      </c>
      <c r="E1440" s="158">
        <v>2740.12</v>
      </c>
      <c r="F1440" s="190">
        <f t="shared" si="139"/>
        <v>31730.59</v>
      </c>
      <c r="G1440" s="39">
        <f t="shared" si="137"/>
        <v>31730.59</v>
      </c>
      <c r="H1440" s="26">
        <f t="shared" si="138"/>
        <v>0</v>
      </c>
      <c r="I1440" s="167"/>
      <c r="R1440" s="149"/>
      <c r="S1440" s="149"/>
      <c r="T1440" s="13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</row>
    <row r="1441" spans="1:30" s="6" customFormat="1" ht="26.4" x14ac:dyDescent="0.25">
      <c r="A1441" s="192" t="s">
        <v>588</v>
      </c>
      <c r="B1441" s="193" t="s">
        <v>589</v>
      </c>
      <c r="C1441" s="130">
        <v>8</v>
      </c>
      <c r="D1441" s="194" t="s">
        <v>42</v>
      </c>
      <c r="E1441" s="165">
        <v>962.66</v>
      </c>
      <c r="F1441" s="195">
        <f t="shared" si="139"/>
        <v>7701.28</v>
      </c>
      <c r="G1441" s="39">
        <f t="shared" si="137"/>
        <v>7701.28</v>
      </c>
      <c r="H1441" s="26">
        <f t="shared" si="138"/>
        <v>0</v>
      </c>
      <c r="I1441" s="167"/>
      <c r="R1441" s="149"/>
      <c r="S1441" s="149"/>
      <c r="T1441" s="13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</row>
    <row r="1442" spans="1:30" s="6" customFormat="1" x14ac:dyDescent="0.25">
      <c r="A1442" s="188" t="s">
        <v>590</v>
      </c>
      <c r="B1442" s="196" t="s">
        <v>591</v>
      </c>
      <c r="C1442" s="128">
        <v>4</v>
      </c>
      <c r="D1442" s="191" t="s">
        <v>42</v>
      </c>
      <c r="E1442" s="158">
        <v>2508.4699999999998</v>
      </c>
      <c r="F1442" s="190">
        <f t="shared" si="139"/>
        <v>10033.879999999999</v>
      </c>
      <c r="G1442" s="39">
        <f t="shared" si="137"/>
        <v>10033.879999999999</v>
      </c>
      <c r="H1442" s="26">
        <f t="shared" si="138"/>
        <v>0</v>
      </c>
      <c r="I1442" s="167"/>
      <c r="R1442" s="149"/>
      <c r="S1442" s="149"/>
      <c r="T1442" s="13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</row>
    <row r="1443" spans="1:30" s="6" customFormat="1" x14ac:dyDescent="0.25">
      <c r="A1443" s="188" t="s">
        <v>592</v>
      </c>
      <c r="B1443" s="196" t="s">
        <v>593</v>
      </c>
      <c r="C1443" s="128">
        <v>4</v>
      </c>
      <c r="D1443" s="191" t="s">
        <v>42</v>
      </c>
      <c r="E1443" s="158">
        <v>750</v>
      </c>
      <c r="F1443" s="190">
        <f t="shared" si="139"/>
        <v>3000</v>
      </c>
      <c r="G1443" s="39">
        <f t="shared" si="137"/>
        <v>3000</v>
      </c>
      <c r="H1443" s="26">
        <f t="shared" si="138"/>
        <v>0</v>
      </c>
      <c r="I1443" s="167"/>
      <c r="R1443" s="149"/>
      <c r="S1443" s="149"/>
      <c r="T1443" s="13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</row>
    <row r="1444" spans="1:30" s="6" customFormat="1" x14ac:dyDescent="0.25">
      <c r="A1444" s="188" t="s">
        <v>594</v>
      </c>
      <c r="B1444" s="196" t="s">
        <v>595</v>
      </c>
      <c r="C1444" s="128">
        <v>10.56</v>
      </c>
      <c r="D1444" s="191" t="s">
        <v>24</v>
      </c>
      <c r="E1444" s="158">
        <v>130.81</v>
      </c>
      <c r="F1444" s="190">
        <f t="shared" si="139"/>
        <v>1381.35</v>
      </c>
      <c r="G1444" s="39">
        <f t="shared" si="137"/>
        <v>1381.35</v>
      </c>
      <c r="H1444" s="26">
        <f t="shared" si="138"/>
        <v>0</v>
      </c>
      <c r="I1444" s="167"/>
      <c r="R1444" s="149"/>
      <c r="S1444" s="149"/>
      <c r="T1444" s="13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</row>
    <row r="1445" spans="1:30" s="6" customFormat="1" ht="26.4" x14ac:dyDescent="0.25">
      <c r="A1445" s="188" t="s">
        <v>596</v>
      </c>
      <c r="B1445" s="160" t="s">
        <v>562</v>
      </c>
      <c r="C1445" s="128">
        <v>9.76</v>
      </c>
      <c r="D1445" s="191" t="s">
        <v>24</v>
      </c>
      <c r="E1445" s="158">
        <v>172.55</v>
      </c>
      <c r="F1445" s="190">
        <f t="shared" si="139"/>
        <v>1684.09</v>
      </c>
      <c r="G1445" s="39">
        <f t="shared" si="137"/>
        <v>1684.09</v>
      </c>
      <c r="H1445" s="26">
        <f t="shared" si="138"/>
        <v>0</v>
      </c>
      <c r="I1445" s="167"/>
      <c r="R1445" s="149"/>
      <c r="S1445" s="149"/>
      <c r="T1445" s="13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</row>
    <row r="1446" spans="1:30" s="6" customFormat="1" ht="26.4" x14ac:dyDescent="0.25">
      <c r="A1446" s="188" t="s">
        <v>597</v>
      </c>
      <c r="B1446" s="160" t="s">
        <v>563</v>
      </c>
      <c r="C1446" s="128">
        <v>2</v>
      </c>
      <c r="D1446" s="191" t="s">
        <v>569</v>
      </c>
      <c r="E1446" s="158">
        <v>204.64</v>
      </c>
      <c r="F1446" s="190">
        <f t="shared" si="139"/>
        <v>409.28</v>
      </c>
      <c r="G1446" s="39">
        <f t="shared" si="137"/>
        <v>409.28</v>
      </c>
      <c r="H1446" s="26">
        <f t="shared" si="138"/>
        <v>0</v>
      </c>
      <c r="I1446" s="167"/>
      <c r="R1446" s="149"/>
      <c r="S1446" s="149"/>
      <c r="T1446" s="13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</row>
    <row r="1447" spans="1:30" s="6" customFormat="1" x14ac:dyDescent="0.25">
      <c r="A1447" s="188" t="s">
        <v>598</v>
      </c>
      <c r="B1447" s="196" t="s">
        <v>599</v>
      </c>
      <c r="C1447" s="128">
        <v>2</v>
      </c>
      <c r="D1447" s="191" t="s">
        <v>569</v>
      </c>
      <c r="E1447" s="158">
        <v>10000</v>
      </c>
      <c r="F1447" s="190">
        <f t="shared" si="139"/>
        <v>20000</v>
      </c>
      <c r="G1447" s="39">
        <f t="shared" si="137"/>
        <v>20000</v>
      </c>
      <c r="H1447" s="26">
        <f t="shared" si="138"/>
        <v>0</v>
      </c>
      <c r="I1447" s="167"/>
      <c r="R1447" s="149"/>
      <c r="S1447" s="149"/>
      <c r="T1447" s="13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</row>
    <row r="1448" spans="1:30" s="6" customFormat="1" x14ac:dyDescent="0.25">
      <c r="A1448" s="168"/>
      <c r="B1448" s="157"/>
      <c r="C1448" s="128"/>
      <c r="D1448" s="153"/>
      <c r="E1448" s="158"/>
      <c r="F1448" s="159"/>
      <c r="G1448" s="39">
        <f t="shared" si="137"/>
        <v>0</v>
      </c>
      <c r="H1448" s="26">
        <f t="shared" si="138"/>
        <v>0</v>
      </c>
      <c r="I1448" s="167"/>
      <c r="R1448" s="149"/>
      <c r="S1448" s="149"/>
      <c r="T1448" s="13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</row>
    <row r="1449" spans="1:30" s="6" customFormat="1" x14ac:dyDescent="0.25">
      <c r="A1449" s="161">
        <v>9.1999999999999993</v>
      </c>
      <c r="B1449" s="175" t="s">
        <v>600</v>
      </c>
      <c r="C1449" s="128"/>
      <c r="D1449" s="153"/>
      <c r="E1449" s="158"/>
      <c r="F1449" s="159"/>
      <c r="G1449" s="39">
        <f t="shared" si="137"/>
        <v>0</v>
      </c>
      <c r="H1449" s="26">
        <f t="shared" si="138"/>
        <v>0</v>
      </c>
      <c r="I1449" s="167"/>
      <c r="R1449" s="149"/>
      <c r="S1449" s="149"/>
      <c r="T1449" s="13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</row>
    <row r="1450" spans="1:30" s="6" customFormat="1" x14ac:dyDescent="0.25">
      <c r="A1450" s="168" t="s">
        <v>528</v>
      </c>
      <c r="B1450" s="197" t="s">
        <v>18</v>
      </c>
      <c r="C1450" s="128">
        <v>2</v>
      </c>
      <c r="D1450" s="177" t="s">
        <v>569</v>
      </c>
      <c r="E1450" s="158">
        <v>291.64999999999998</v>
      </c>
      <c r="F1450" s="159">
        <f>ROUND(C1450*E1450,2)</f>
        <v>583.29999999999995</v>
      </c>
      <c r="G1450" s="39">
        <f t="shared" si="137"/>
        <v>583.29999999999995</v>
      </c>
      <c r="H1450" s="26">
        <f t="shared" si="138"/>
        <v>0</v>
      </c>
      <c r="I1450" s="167"/>
      <c r="R1450" s="149"/>
      <c r="S1450" s="149"/>
      <c r="T1450" s="13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</row>
    <row r="1451" spans="1:30" s="6" customFormat="1" ht="26.4" x14ac:dyDescent="0.25">
      <c r="A1451" s="168" t="s">
        <v>529</v>
      </c>
      <c r="B1451" s="160" t="s">
        <v>601</v>
      </c>
      <c r="C1451" s="128">
        <v>10</v>
      </c>
      <c r="D1451" s="153" t="s">
        <v>163</v>
      </c>
      <c r="E1451" s="158">
        <v>2443.96</v>
      </c>
      <c r="F1451" s="159">
        <f>ROUND(C1451*E1451,2)</f>
        <v>24439.599999999999</v>
      </c>
      <c r="G1451" s="39">
        <f t="shared" si="137"/>
        <v>24439.599999999999</v>
      </c>
      <c r="H1451" s="26">
        <f t="shared" si="138"/>
        <v>0</v>
      </c>
      <c r="I1451" s="167"/>
      <c r="R1451" s="149"/>
      <c r="S1451" s="149"/>
      <c r="T1451" s="13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</row>
    <row r="1452" spans="1:30" s="6" customFormat="1" x14ac:dyDescent="0.25">
      <c r="A1452" s="168" t="s">
        <v>602</v>
      </c>
      <c r="B1452" s="160" t="s">
        <v>603</v>
      </c>
      <c r="C1452" s="128">
        <v>8</v>
      </c>
      <c r="D1452" s="177" t="s">
        <v>569</v>
      </c>
      <c r="E1452" s="158">
        <v>4860.49</v>
      </c>
      <c r="F1452" s="159">
        <f>ROUND(C1452*E1452,2)</f>
        <v>38883.919999999998</v>
      </c>
      <c r="G1452" s="39">
        <f t="shared" si="137"/>
        <v>38883.919999999998</v>
      </c>
      <c r="H1452" s="26">
        <f t="shared" si="138"/>
        <v>0</v>
      </c>
      <c r="I1452" s="167"/>
      <c r="R1452" s="149"/>
      <c r="S1452" s="149"/>
      <c r="T1452" s="13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</row>
    <row r="1453" spans="1:30" s="6" customFormat="1" x14ac:dyDescent="0.25">
      <c r="A1453" s="168" t="s">
        <v>604</v>
      </c>
      <c r="B1453" s="160" t="s">
        <v>605</v>
      </c>
      <c r="C1453" s="128">
        <v>4</v>
      </c>
      <c r="D1453" s="177" t="s">
        <v>569</v>
      </c>
      <c r="E1453" s="158">
        <v>1713.53</v>
      </c>
      <c r="F1453" s="159">
        <f t="shared" ref="F1453:F1459" si="140">ROUND(C1453*E1453,2)</f>
        <v>6854.12</v>
      </c>
      <c r="G1453" s="39">
        <f t="shared" si="137"/>
        <v>6854.12</v>
      </c>
      <c r="H1453" s="26">
        <f t="shared" si="138"/>
        <v>0</v>
      </c>
      <c r="I1453" s="167"/>
      <c r="R1453" s="149"/>
      <c r="S1453" s="149"/>
      <c r="T1453" s="13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</row>
    <row r="1454" spans="1:30" s="6" customFormat="1" x14ac:dyDescent="0.25">
      <c r="A1454" s="168" t="s">
        <v>606</v>
      </c>
      <c r="B1454" s="196" t="s">
        <v>595</v>
      </c>
      <c r="C1454" s="128">
        <v>9.36</v>
      </c>
      <c r="D1454" s="153" t="s">
        <v>24</v>
      </c>
      <c r="E1454" s="158">
        <v>130.81</v>
      </c>
      <c r="F1454" s="159">
        <f t="shared" si="140"/>
        <v>1224.3800000000001</v>
      </c>
      <c r="G1454" s="39">
        <f t="shared" si="137"/>
        <v>1224.3800000000001</v>
      </c>
      <c r="H1454" s="26">
        <f t="shared" si="138"/>
        <v>0</v>
      </c>
      <c r="I1454" s="167"/>
      <c r="R1454" s="149"/>
      <c r="S1454" s="149"/>
      <c r="T1454" s="13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</row>
    <row r="1455" spans="1:30" s="6" customFormat="1" x14ac:dyDescent="0.25">
      <c r="A1455" s="168" t="s">
        <v>607</v>
      </c>
      <c r="B1455" s="160" t="s">
        <v>560</v>
      </c>
      <c r="C1455" s="128">
        <v>8.4</v>
      </c>
      <c r="D1455" s="153" t="s">
        <v>28</v>
      </c>
      <c r="E1455" s="158">
        <v>44.31</v>
      </c>
      <c r="F1455" s="159">
        <f t="shared" si="140"/>
        <v>372.2</v>
      </c>
      <c r="G1455" s="39">
        <f t="shared" si="137"/>
        <v>372.2</v>
      </c>
      <c r="H1455" s="26">
        <f t="shared" si="138"/>
        <v>0</v>
      </c>
      <c r="I1455" s="167"/>
      <c r="R1455" s="149"/>
      <c r="S1455" s="149"/>
      <c r="T1455" s="13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</row>
    <row r="1456" spans="1:30" s="6" customFormat="1" x14ac:dyDescent="0.25">
      <c r="A1456" s="168" t="s">
        <v>608</v>
      </c>
      <c r="B1456" s="160" t="s">
        <v>561</v>
      </c>
      <c r="C1456" s="128">
        <v>0.84</v>
      </c>
      <c r="D1456" s="153" t="s">
        <v>24</v>
      </c>
      <c r="E1456" s="158">
        <v>1411.8</v>
      </c>
      <c r="F1456" s="159">
        <f t="shared" si="140"/>
        <v>1185.9100000000001</v>
      </c>
      <c r="G1456" s="39">
        <f t="shared" si="137"/>
        <v>1185.9100000000001</v>
      </c>
      <c r="H1456" s="26">
        <f t="shared" si="138"/>
        <v>0</v>
      </c>
      <c r="I1456" s="167"/>
      <c r="R1456" s="149"/>
      <c r="S1456" s="149"/>
      <c r="T1456" s="13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</row>
    <row r="1457" spans="1:30" s="6" customFormat="1" ht="26.25" customHeight="1" x14ac:dyDescent="0.25">
      <c r="A1457" s="168" t="s">
        <v>609</v>
      </c>
      <c r="B1457" s="179" t="s">
        <v>562</v>
      </c>
      <c r="C1457" s="128">
        <v>7.81</v>
      </c>
      <c r="D1457" s="171" t="s">
        <v>24</v>
      </c>
      <c r="E1457" s="158">
        <v>172.55</v>
      </c>
      <c r="F1457" s="159">
        <f t="shared" si="140"/>
        <v>1347.62</v>
      </c>
      <c r="G1457" s="39">
        <f t="shared" si="137"/>
        <v>1347.62</v>
      </c>
      <c r="H1457" s="26">
        <f t="shared" si="138"/>
        <v>0</v>
      </c>
      <c r="I1457" s="167"/>
      <c r="R1457" s="149"/>
      <c r="S1457" s="149"/>
      <c r="T1457" s="13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</row>
    <row r="1458" spans="1:30" s="6" customFormat="1" ht="26.4" x14ac:dyDescent="0.25">
      <c r="A1458" s="168" t="s">
        <v>610</v>
      </c>
      <c r="B1458" s="160" t="s">
        <v>563</v>
      </c>
      <c r="C1458" s="128">
        <v>1.94</v>
      </c>
      <c r="D1458" s="153" t="s">
        <v>24</v>
      </c>
      <c r="E1458" s="158">
        <v>204.64</v>
      </c>
      <c r="F1458" s="159">
        <f t="shared" si="140"/>
        <v>397</v>
      </c>
      <c r="G1458" s="39">
        <f t="shared" si="137"/>
        <v>397</v>
      </c>
      <c r="H1458" s="26">
        <f t="shared" si="138"/>
        <v>0</v>
      </c>
      <c r="I1458" s="167"/>
      <c r="R1458" s="149"/>
      <c r="S1458" s="149"/>
      <c r="T1458" s="13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</row>
    <row r="1459" spans="1:30" s="6" customFormat="1" x14ac:dyDescent="0.25">
      <c r="A1459" s="168" t="s">
        <v>611</v>
      </c>
      <c r="B1459" s="160" t="s">
        <v>105</v>
      </c>
      <c r="C1459" s="128">
        <v>2</v>
      </c>
      <c r="D1459" s="177" t="s">
        <v>569</v>
      </c>
      <c r="E1459" s="158">
        <v>8900</v>
      </c>
      <c r="F1459" s="159">
        <f t="shared" si="140"/>
        <v>17800</v>
      </c>
      <c r="G1459" s="39">
        <f t="shared" si="137"/>
        <v>17800</v>
      </c>
      <c r="H1459" s="26">
        <f t="shared" si="138"/>
        <v>0</v>
      </c>
      <c r="I1459" s="167"/>
      <c r="R1459" s="149"/>
      <c r="S1459" s="149"/>
      <c r="T1459" s="13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</row>
    <row r="1460" spans="1:30" s="6" customFormat="1" x14ac:dyDescent="0.25">
      <c r="A1460" s="168"/>
      <c r="B1460" s="157"/>
      <c r="C1460" s="128"/>
      <c r="D1460" s="153"/>
      <c r="E1460" s="158"/>
      <c r="F1460" s="159"/>
      <c r="G1460" s="39">
        <f t="shared" si="137"/>
        <v>0</v>
      </c>
      <c r="H1460" s="26">
        <f t="shared" si="138"/>
        <v>0</v>
      </c>
      <c r="I1460" s="167"/>
      <c r="R1460" s="149"/>
      <c r="S1460" s="149"/>
      <c r="T1460" s="13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</row>
    <row r="1461" spans="1:30" s="6" customFormat="1" x14ac:dyDescent="0.25">
      <c r="A1461" s="183">
        <v>9.3000000000000007</v>
      </c>
      <c r="B1461" s="184" t="s">
        <v>612</v>
      </c>
      <c r="C1461" s="128"/>
      <c r="D1461" s="185"/>
      <c r="E1461" s="158"/>
      <c r="F1461" s="187"/>
      <c r="G1461" s="39">
        <f t="shared" si="137"/>
        <v>0</v>
      </c>
      <c r="H1461" s="26">
        <f t="shared" si="138"/>
        <v>0</v>
      </c>
      <c r="I1461" s="167"/>
      <c r="R1461" s="149"/>
      <c r="S1461" s="149"/>
      <c r="T1461" s="13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</row>
    <row r="1462" spans="1:30" s="6" customFormat="1" x14ac:dyDescent="0.25">
      <c r="A1462" s="188" t="s">
        <v>530</v>
      </c>
      <c r="B1462" s="189" t="s">
        <v>18</v>
      </c>
      <c r="C1462" s="128">
        <v>4</v>
      </c>
      <c r="D1462" s="185" t="s">
        <v>42</v>
      </c>
      <c r="E1462" s="158">
        <v>291.64999999999998</v>
      </c>
      <c r="F1462" s="190">
        <f t="shared" ref="F1462:F1469" si="141">ROUND(E1462*C1462,2)</f>
        <v>1166.5999999999999</v>
      </c>
      <c r="G1462" s="39">
        <f t="shared" si="137"/>
        <v>1166.5999999999999</v>
      </c>
      <c r="H1462" s="26">
        <f t="shared" si="138"/>
        <v>0</v>
      </c>
      <c r="I1462" s="167"/>
      <c r="R1462" s="149"/>
      <c r="S1462" s="149"/>
      <c r="T1462" s="13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</row>
    <row r="1463" spans="1:30" s="6" customFormat="1" ht="26.4" x14ac:dyDescent="0.25">
      <c r="A1463" s="188" t="s">
        <v>532</v>
      </c>
      <c r="B1463" s="189" t="s">
        <v>613</v>
      </c>
      <c r="C1463" s="128">
        <v>23.16</v>
      </c>
      <c r="D1463" s="191" t="s">
        <v>19</v>
      </c>
      <c r="E1463" s="158">
        <v>1410.47</v>
      </c>
      <c r="F1463" s="190">
        <f t="shared" si="141"/>
        <v>32666.49</v>
      </c>
      <c r="G1463" s="39">
        <f t="shared" si="137"/>
        <v>32666.49</v>
      </c>
      <c r="H1463" s="26">
        <f t="shared" si="138"/>
        <v>0</v>
      </c>
      <c r="I1463" s="167"/>
      <c r="R1463" s="149"/>
      <c r="S1463" s="149"/>
      <c r="T1463" s="13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</row>
    <row r="1464" spans="1:30" s="6" customFormat="1" ht="26.4" x14ac:dyDescent="0.25">
      <c r="A1464" s="188" t="s">
        <v>533</v>
      </c>
      <c r="B1464" s="160" t="s">
        <v>573</v>
      </c>
      <c r="C1464" s="128">
        <v>16</v>
      </c>
      <c r="D1464" s="191" t="s">
        <v>42</v>
      </c>
      <c r="E1464" s="158">
        <v>2767.21</v>
      </c>
      <c r="F1464" s="190">
        <f t="shared" si="141"/>
        <v>44275.360000000001</v>
      </c>
      <c r="G1464" s="39">
        <f t="shared" si="137"/>
        <v>44275.360000000001</v>
      </c>
      <c r="H1464" s="26">
        <f t="shared" si="138"/>
        <v>0</v>
      </c>
      <c r="I1464" s="167"/>
      <c r="R1464" s="149"/>
      <c r="S1464" s="149"/>
      <c r="T1464" s="13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</row>
    <row r="1465" spans="1:30" s="6" customFormat="1" x14ac:dyDescent="0.25">
      <c r="A1465" s="188" t="s">
        <v>534</v>
      </c>
      <c r="B1465" s="196" t="s">
        <v>614</v>
      </c>
      <c r="C1465" s="128">
        <v>8</v>
      </c>
      <c r="D1465" s="191" t="s">
        <v>42</v>
      </c>
      <c r="E1465" s="158">
        <v>1565.4</v>
      </c>
      <c r="F1465" s="190">
        <f t="shared" si="141"/>
        <v>12523.2</v>
      </c>
      <c r="G1465" s="39">
        <f t="shared" si="137"/>
        <v>12523.2</v>
      </c>
      <c r="H1465" s="26">
        <f t="shared" si="138"/>
        <v>0</v>
      </c>
      <c r="I1465" s="167"/>
      <c r="R1465" s="149"/>
      <c r="S1465" s="149"/>
      <c r="T1465" s="13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</row>
    <row r="1466" spans="1:30" s="6" customFormat="1" x14ac:dyDescent="0.25">
      <c r="A1466" s="188" t="s">
        <v>535</v>
      </c>
      <c r="B1466" s="196" t="s">
        <v>593</v>
      </c>
      <c r="C1466" s="128">
        <v>8</v>
      </c>
      <c r="D1466" s="191" t="s">
        <v>42</v>
      </c>
      <c r="E1466" s="158">
        <v>750</v>
      </c>
      <c r="F1466" s="190">
        <f t="shared" si="141"/>
        <v>6000</v>
      </c>
      <c r="G1466" s="39">
        <f t="shared" si="137"/>
        <v>6000</v>
      </c>
      <c r="H1466" s="26">
        <f t="shared" si="138"/>
        <v>0</v>
      </c>
      <c r="I1466" s="167"/>
      <c r="R1466" s="149"/>
      <c r="S1466" s="149"/>
      <c r="T1466" s="13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</row>
    <row r="1467" spans="1:30" s="6" customFormat="1" x14ac:dyDescent="0.25">
      <c r="A1467" s="188" t="s">
        <v>615</v>
      </c>
      <c r="B1467" s="196" t="s">
        <v>595</v>
      </c>
      <c r="C1467" s="128">
        <v>22.72</v>
      </c>
      <c r="D1467" s="191" t="s">
        <v>24</v>
      </c>
      <c r="E1467" s="158">
        <v>130.81</v>
      </c>
      <c r="F1467" s="190">
        <f t="shared" si="141"/>
        <v>2972</v>
      </c>
      <c r="G1467" s="39">
        <f t="shared" si="137"/>
        <v>2972</v>
      </c>
      <c r="H1467" s="26">
        <f t="shared" si="138"/>
        <v>0</v>
      </c>
      <c r="I1467" s="167"/>
      <c r="R1467" s="149"/>
      <c r="S1467" s="149"/>
      <c r="T1467" s="13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</row>
    <row r="1468" spans="1:30" s="6" customFormat="1" ht="30.75" customHeight="1" x14ac:dyDescent="0.25">
      <c r="A1468" s="188" t="s">
        <v>616</v>
      </c>
      <c r="B1468" s="160" t="s">
        <v>562</v>
      </c>
      <c r="C1468" s="128">
        <v>21.36</v>
      </c>
      <c r="D1468" s="191" t="s">
        <v>24</v>
      </c>
      <c r="E1468" s="158">
        <v>172.55</v>
      </c>
      <c r="F1468" s="190">
        <f t="shared" si="141"/>
        <v>3685.67</v>
      </c>
      <c r="G1468" s="39">
        <f t="shared" si="137"/>
        <v>3685.67</v>
      </c>
      <c r="H1468" s="26">
        <f t="shared" si="138"/>
        <v>0</v>
      </c>
      <c r="I1468" s="167"/>
      <c r="R1468" s="149"/>
      <c r="S1468" s="149"/>
      <c r="T1468" s="13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</row>
    <row r="1469" spans="1:30" s="6" customFormat="1" ht="26.4" x14ac:dyDescent="0.25">
      <c r="A1469" s="188" t="s">
        <v>617</v>
      </c>
      <c r="B1469" s="160" t="s">
        <v>563</v>
      </c>
      <c r="C1469" s="128">
        <v>4</v>
      </c>
      <c r="D1469" s="191" t="s">
        <v>569</v>
      </c>
      <c r="E1469" s="158">
        <v>204.64</v>
      </c>
      <c r="F1469" s="190">
        <f t="shared" si="141"/>
        <v>818.56</v>
      </c>
      <c r="G1469" s="39">
        <f t="shared" si="137"/>
        <v>818.56</v>
      </c>
      <c r="H1469" s="26">
        <f t="shared" si="138"/>
        <v>0</v>
      </c>
      <c r="I1469" s="167"/>
      <c r="R1469" s="149"/>
      <c r="S1469" s="149"/>
      <c r="T1469" s="13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</row>
    <row r="1470" spans="1:30" s="6" customFormat="1" x14ac:dyDescent="0.25">
      <c r="A1470" s="188" t="s">
        <v>618</v>
      </c>
      <c r="B1470" s="196" t="s">
        <v>599</v>
      </c>
      <c r="C1470" s="128">
        <v>4</v>
      </c>
      <c r="D1470" s="191" t="s">
        <v>569</v>
      </c>
      <c r="E1470" s="158">
        <v>8500</v>
      </c>
      <c r="F1470" s="190">
        <f>ROUND(E1470*C1470,2)</f>
        <v>34000</v>
      </c>
      <c r="G1470" s="39">
        <f t="shared" si="137"/>
        <v>34000</v>
      </c>
      <c r="H1470" s="26">
        <f t="shared" si="138"/>
        <v>0</v>
      </c>
      <c r="I1470" s="167"/>
      <c r="R1470" s="149"/>
      <c r="S1470" s="149"/>
      <c r="T1470" s="13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</row>
    <row r="1471" spans="1:30" s="6" customFormat="1" x14ac:dyDescent="0.25">
      <c r="A1471" s="168"/>
      <c r="B1471" s="157"/>
      <c r="C1471" s="128"/>
      <c r="D1471" s="153"/>
      <c r="E1471" s="158"/>
      <c r="F1471" s="159"/>
      <c r="G1471" s="39">
        <f t="shared" si="137"/>
        <v>0</v>
      </c>
      <c r="H1471" s="26">
        <f t="shared" si="138"/>
        <v>0</v>
      </c>
      <c r="I1471" s="167"/>
      <c r="R1471" s="149"/>
      <c r="S1471" s="149"/>
      <c r="T1471" s="13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</row>
    <row r="1472" spans="1:30" s="6" customFormat="1" ht="26.4" x14ac:dyDescent="0.25">
      <c r="A1472" s="183">
        <v>9.4</v>
      </c>
      <c r="B1472" s="184" t="s">
        <v>619</v>
      </c>
      <c r="C1472" s="128"/>
      <c r="D1472" s="185"/>
      <c r="E1472" s="158"/>
      <c r="F1472" s="187"/>
      <c r="G1472" s="39">
        <f t="shared" si="137"/>
        <v>0</v>
      </c>
      <c r="H1472" s="26">
        <f t="shared" si="138"/>
        <v>0</v>
      </c>
      <c r="I1472" s="167"/>
      <c r="R1472" s="149"/>
      <c r="S1472" s="149"/>
      <c r="T1472" s="13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</row>
    <row r="1473" spans="1:30" s="6" customFormat="1" x14ac:dyDescent="0.25">
      <c r="A1473" s="188" t="s">
        <v>620</v>
      </c>
      <c r="B1473" s="189" t="s">
        <v>18</v>
      </c>
      <c r="C1473" s="128">
        <v>1</v>
      </c>
      <c r="D1473" s="185" t="s">
        <v>42</v>
      </c>
      <c r="E1473" s="158">
        <v>3500</v>
      </c>
      <c r="F1473" s="190">
        <f t="shared" ref="F1473:F1480" si="142">ROUND(E1473*C1473,2)</f>
        <v>3500</v>
      </c>
      <c r="G1473" s="39">
        <f t="shared" si="137"/>
        <v>3500</v>
      </c>
      <c r="H1473" s="26">
        <f t="shared" si="138"/>
        <v>0</v>
      </c>
      <c r="I1473" s="167"/>
      <c r="R1473" s="149"/>
      <c r="S1473" s="149"/>
      <c r="T1473" s="13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</row>
    <row r="1474" spans="1:30" s="6" customFormat="1" ht="26.4" x14ac:dyDescent="0.25">
      <c r="A1474" s="188" t="s">
        <v>621</v>
      </c>
      <c r="B1474" s="189" t="s">
        <v>622</v>
      </c>
      <c r="C1474" s="128">
        <v>126.5</v>
      </c>
      <c r="D1474" s="191" t="s">
        <v>19</v>
      </c>
      <c r="E1474" s="158">
        <v>5778.26</v>
      </c>
      <c r="F1474" s="190">
        <f t="shared" si="142"/>
        <v>730949.89</v>
      </c>
      <c r="G1474" s="39">
        <f t="shared" si="137"/>
        <v>730949.89</v>
      </c>
      <c r="H1474" s="26">
        <f t="shared" si="138"/>
        <v>0</v>
      </c>
      <c r="I1474" s="167"/>
      <c r="R1474" s="149"/>
      <c r="S1474" s="149"/>
      <c r="T1474" s="13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</row>
    <row r="1475" spans="1:30" s="6" customFormat="1" ht="26.4" x14ac:dyDescent="0.25">
      <c r="A1475" s="188" t="s">
        <v>623</v>
      </c>
      <c r="B1475" s="160" t="s">
        <v>624</v>
      </c>
      <c r="C1475" s="128">
        <v>4</v>
      </c>
      <c r="D1475" s="191" t="s">
        <v>42</v>
      </c>
      <c r="E1475" s="158">
        <v>13177.9</v>
      </c>
      <c r="F1475" s="190">
        <f t="shared" si="142"/>
        <v>52711.6</v>
      </c>
      <c r="G1475" s="39">
        <f t="shared" si="137"/>
        <v>52711.6</v>
      </c>
      <c r="H1475" s="26">
        <f t="shared" si="138"/>
        <v>0</v>
      </c>
      <c r="I1475" s="167"/>
      <c r="R1475" s="149"/>
      <c r="S1475" s="149"/>
      <c r="T1475" s="13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</row>
    <row r="1476" spans="1:30" s="6" customFormat="1" x14ac:dyDescent="0.25">
      <c r="A1476" s="188" t="s">
        <v>625</v>
      </c>
      <c r="B1476" s="196" t="s">
        <v>626</v>
      </c>
      <c r="C1476" s="128">
        <v>2</v>
      </c>
      <c r="D1476" s="191" t="s">
        <v>42</v>
      </c>
      <c r="E1476" s="158">
        <v>4300.33</v>
      </c>
      <c r="F1476" s="190">
        <f t="shared" si="142"/>
        <v>8600.66</v>
      </c>
      <c r="G1476" s="39">
        <f t="shared" si="137"/>
        <v>8600.66</v>
      </c>
      <c r="H1476" s="26">
        <f t="shared" si="138"/>
        <v>0</v>
      </c>
      <c r="I1476" s="167"/>
      <c r="R1476" s="149"/>
      <c r="S1476" s="149"/>
      <c r="T1476" s="13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</row>
    <row r="1477" spans="1:30" s="6" customFormat="1" x14ac:dyDescent="0.25">
      <c r="A1477" s="188" t="s">
        <v>627</v>
      </c>
      <c r="B1477" s="196" t="s">
        <v>628</v>
      </c>
      <c r="C1477" s="128">
        <v>2</v>
      </c>
      <c r="D1477" s="191" t="s">
        <v>42</v>
      </c>
      <c r="E1477" s="158">
        <v>13786.75</v>
      </c>
      <c r="F1477" s="190">
        <f t="shared" si="142"/>
        <v>27573.5</v>
      </c>
      <c r="G1477" s="39">
        <f t="shared" si="137"/>
        <v>27573.5</v>
      </c>
      <c r="H1477" s="26">
        <f t="shared" si="138"/>
        <v>0</v>
      </c>
      <c r="I1477" s="167"/>
      <c r="R1477" s="149"/>
      <c r="S1477" s="149"/>
      <c r="T1477" s="13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</row>
    <row r="1478" spans="1:30" s="6" customFormat="1" x14ac:dyDescent="0.25">
      <c r="A1478" s="188" t="s">
        <v>629</v>
      </c>
      <c r="B1478" s="196" t="s">
        <v>630</v>
      </c>
      <c r="C1478" s="128">
        <v>2</v>
      </c>
      <c r="D1478" s="191" t="s">
        <v>631</v>
      </c>
      <c r="E1478" s="158">
        <v>12500</v>
      </c>
      <c r="F1478" s="190">
        <f>ROUND(E1478*C1478,2)</f>
        <v>25000</v>
      </c>
      <c r="G1478" s="39">
        <f t="shared" si="137"/>
        <v>25000</v>
      </c>
      <c r="H1478" s="26">
        <f t="shared" si="138"/>
        <v>0</v>
      </c>
      <c r="I1478" s="167"/>
      <c r="R1478" s="149"/>
      <c r="S1478" s="149"/>
      <c r="T1478" s="13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</row>
    <row r="1479" spans="1:30" s="6" customFormat="1" x14ac:dyDescent="0.25">
      <c r="A1479" s="188" t="s">
        <v>632</v>
      </c>
      <c r="B1479" s="196" t="s">
        <v>633</v>
      </c>
      <c r="C1479" s="128">
        <v>22</v>
      </c>
      <c r="D1479" s="191" t="s">
        <v>42</v>
      </c>
      <c r="E1479" s="158">
        <v>5298.27</v>
      </c>
      <c r="F1479" s="190">
        <f t="shared" si="142"/>
        <v>116561.94</v>
      </c>
      <c r="G1479" s="39">
        <f t="shared" si="137"/>
        <v>116561.94</v>
      </c>
      <c r="H1479" s="26">
        <f t="shared" si="138"/>
        <v>0</v>
      </c>
      <c r="I1479" s="167"/>
      <c r="R1479" s="149"/>
      <c r="S1479" s="149"/>
      <c r="T1479" s="13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</row>
    <row r="1480" spans="1:30" s="6" customFormat="1" x14ac:dyDescent="0.25">
      <c r="A1480" s="188" t="s">
        <v>634</v>
      </c>
      <c r="B1480" s="196" t="s">
        <v>599</v>
      </c>
      <c r="C1480" s="128">
        <v>1</v>
      </c>
      <c r="D1480" s="191" t="s">
        <v>569</v>
      </c>
      <c r="E1480" s="158">
        <v>105000</v>
      </c>
      <c r="F1480" s="190">
        <f t="shared" si="142"/>
        <v>105000</v>
      </c>
      <c r="G1480" s="39">
        <f t="shared" si="137"/>
        <v>105000</v>
      </c>
      <c r="H1480" s="26">
        <f t="shared" si="138"/>
        <v>0</v>
      </c>
      <c r="I1480" s="167"/>
      <c r="R1480" s="149"/>
      <c r="S1480" s="149"/>
      <c r="T1480" s="13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</row>
    <row r="1481" spans="1:30" s="6" customFormat="1" x14ac:dyDescent="0.25">
      <c r="A1481" s="168"/>
      <c r="B1481" s="157"/>
      <c r="C1481" s="198"/>
      <c r="D1481" s="153"/>
      <c r="E1481" s="158"/>
      <c r="F1481" s="159"/>
      <c r="G1481" s="39">
        <f t="shared" si="137"/>
        <v>0</v>
      </c>
      <c r="H1481" s="26">
        <f t="shared" si="138"/>
        <v>0</v>
      </c>
      <c r="I1481" s="167"/>
      <c r="R1481" s="149"/>
      <c r="S1481" s="149"/>
      <c r="T1481" s="13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</row>
    <row r="1482" spans="1:30" s="6" customFormat="1" x14ac:dyDescent="0.25">
      <c r="A1482" s="183">
        <v>9.5</v>
      </c>
      <c r="B1482" s="184" t="s">
        <v>635</v>
      </c>
      <c r="C1482" s="128"/>
      <c r="D1482" s="185"/>
      <c r="E1482" s="158"/>
      <c r="F1482" s="187"/>
      <c r="G1482" s="39">
        <f t="shared" si="137"/>
        <v>0</v>
      </c>
      <c r="H1482" s="26">
        <f t="shared" si="138"/>
        <v>0</v>
      </c>
      <c r="I1482" s="167"/>
      <c r="R1482" s="149"/>
      <c r="S1482" s="149"/>
      <c r="T1482" s="13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</row>
    <row r="1483" spans="1:30" s="6" customFormat="1" x14ac:dyDescent="0.25">
      <c r="A1483" s="192" t="s">
        <v>636</v>
      </c>
      <c r="B1483" s="199" t="s">
        <v>18</v>
      </c>
      <c r="C1483" s="130">
        <v>2</v>
      </c>
      <c r="D1483" s="200" t="s">
        <v>42</v>
      </c>
      <c r="E1483" s="165">
        <v>291.64999999999998</v>
      </c>
      <c r="F1483" s="195">
        <f t="shared" ref="F1483:F1490" si="143">ROUND(E1483*C1483,2)</f>
        <v>583.29999999999995</v>
      </c>
      <c r="G1483" s="39">
        <f t="shared" si="137"/>
        <v>583.29999999999995</v>
      </c>
      <c r="H1483" s="26">
        <f t="shared" si="138"/>
        <v>0</v>
      </c>
      <c r="I1483" s="167"/>
      <c r="R1483" s="149"/>
      <c r="S1483" s="149"/>
      <c r="T1483" s="13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</row>
    <row r="1484" spans="1:30" s="6" customFormat="1" ht="26.4" x14ac:dyDescent="0.25">
      <c r="A1484" s="188" t="s">
        <v>637</v>
      </c>
      <c r="B1484" s="189" t="s">
        <v>613</v>
      </c>
      <c r="C1484" s="128">
        <v>20</v>
      </c>
      <c r="D1484" s="191" t="s">
        <v>19</v>
      </c>
      <c r="E1484" s="158">
        <v>1410.47</v>
      </c>
      <c r="F1484" s="190">
        <f t="shared" si="143"/>
        <v>28209.4</v>
      </c>
      <c r="G1484" s="39">
        <f t="shared" si="137"/>
        <v>28209.4</v>
      </c>
      <c r="H1484" s="26">
        <f t="shared" si="138"/>
        <v>0</v>
      </c>
      <c r="I1484" s="167"/>
      <c r="R1484" s="149"/>
      <c r="S1484" s="149"/>
      <c r="T1484" s="13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</row>
    <row r="1485" spans="1:30" s="6" customFormat="1" ht="26.4" x14ac:dyDescent="0.25">
      <c r="A1485" s="188" t="s">
        <v>638</v>
      </c>
      <c r="B1485" s="160" t="s">
        <v>573</v>
      </c>
      <c r="C1485" s="128">
        <v>8</v>
      </c>
      <c r="D1485" s="191" t="s">
        <v>42</v>
      </c>
      <c r="E1485" s="158">
        <v>2767.21</v>
      </c>
      <c r="F1485" s="190">
        <f t="shared" si="143"/>
        <v>22137.68</v>
      </c>
      <c r="G1485" s="39">
        <f t="shared" si="137"/>
        <v>22137.68</v>
      </c>
      <c r="H1485" s="26">
        <f t="shared" si="138"/>
        <v>0</v>
      </c>
      <c r="I1485" s="167"/>
      <c r="R1485" s="149"/>
      <c r="S1485" s="149"/>
      <c r="T1485" s="13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</row>
    <row r="1486" spans="1:30" s="6" customFormat="1" x14ac:dyDescent="0.25">
      <c r="A1486" s="188" t="s">
        <v>639</v>
      </c>
      <c r="B1486" s="196" t="s">
        <v>614</v>
      </c>
      <c r="C1486" s="128">
        <v>4</v>
      </c>
      <c r="D1486" s="191" t="s">
        <v>42</v>
      </c>
      <c r="E1486" s="158">
        <v>1565.4</v>
      </c>
      <c r="F1486" s="190">
        <f t="shared" si="143"/>
        <v>6261.6</v>
      </c>
      <c r="G1486" s="39">
        <f t="shared" si="137"/>
        <v>6261.6</v>
      </c>
      <c r="H1486" s="26">
        <f t="shared" si="138"/>
        <v>0</v>
      </c>
      <c r="I1486" s="167"/>
      <c r="R1486" s="149"/>
      <c r="S1486" s="149"/>
      <c r="T1486" s="13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</row>
    <row r="1487" spans="1:30" s="6" customFormat="1" x14ac:dyDescent="0.25">
      <c r="A1487" s="188" t="s">
        <v>640</v>
      </c>
      <c r="B1487" s="196" t="s">
        <v>593</v>
      </c>
      <c r="C1487" s="128">
        <v>4</v>
      </c>
      <c r="D1487" s="191" t="s">
        <v>42</v>
      </c>
      <c r="E1487" s="158">
        <v>750</v>
      </c>
      <c r="F1487" s="190">
        <f t="shared" si="143"/>
        <v>3000</v>
      </c>
      <c r="G1487" s="39">
        <f t="shared" si="137"/>
        <v>3000</v>
      </c>
      <c r="H1487" s="26">
        <f t="shared" si="138"/>
        <v>0</v>
      </c>
      <c r="I1487" s="167"/>
      <c r="R1487" s="149"/>
      <c r="S1487" s="149"/>
      <c r="T1487" s="13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</row>
    <row r="1488" spans="1:30" s="6" customFormat="1" x14ac:dyDescent="0.25">
      <c r="A1488" s="188" t="s">
        <v>641</v>
      </c>
      <c r="B1488" s="196" t="s">
        <v>595</v>
      </c>
      <c r="C1488" s="128">
        <v>11.36</v>
      </c>
      <c r="D1488" s="191" t="s">
        <v>24</v>
      </c>
      <c r="E1488" s="158">
        <v>130.81</v>
      </c>
      <c r="F1488" s="190">
        <f t="shared" si="143"/>
        <v>1486</v>
      </c>
      <c r="G1488" s="39">
        <f t="shared" ref="G1488:G1551" si="144">ROUND(C1488*E1488,2)</f>
        <v>1486</v>
      </c>
      <c r="H1488" s="26">
        <f t="shared" si="138"/>
        <v>0</v>
      </c>
      <c r="I1488" s="167"/>
      <c r="R1488" s="149"/>
      <c r="S1488" s="149"/>
      <c r="T1488" s="13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</row>
    <row r="1489" spans="1:30" s="6" customFormat="1" ht="24.75" customHeight="1" x14ac:dyDescent="0.25">
      <c r="A1489" s="188" t="s">
        <v>642</v>
      </c>
      <c r="B1489" s="160" t="s">
        <v>562</v>
      </c>
      <c r="C1489" s="128">
        <v>10.68</v>
      </c>
      <c r="D1489" s="191" t="s">
        <v>24</v>
      </c>
      <c r="E1489" s="158">
        <v>172.55</v>
      </c>
      <c r="F1489" s="190">
        <f t="shared" si="143"/>
        <v>1842.83</v>
      </c>
      <c r="G1489" s="39">
        <f t="shared" si="144"/>
        <v>1842.83</v>
      </c>
      <c r="H1489" s="26">
        <f t="shared" ref="H1489:H1552" si="145">G1489-F1489</f>
        <v>0</v>
      </c>
      <c r="I1489" s="167"/>
      <c r="R1489" s="149"/>
      <c r="S1489" s="149"/>
      <c r="T1489" s="13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</row>
    <row r="1490" spans="1:30" s="6" customFormat="1" ht="26.4" x14ac:dyDescent="0.25">
      <c r="A1490" s="188" t="s">
        <v>643</v>
      </c>
      <c r="B1490" s="160" t="s">
        <v>563</v>
      </c>
      <c r="C1490" s="128">
        <v>2</v>
      </c>
      <c r="D1490" s="191" t="s">
        <v>569</v>
      </c>
      <c r="E1490" s="158">
        <v>204.64</v>
      </c>
      <c r="F1490" s="190">
        <f t="shared" si="143"/>
        <v>409.28</v>
      </c>
      <c r="G1490" s="39">
        <f t="shared" si="144"/>
        <v>409.28</v>
      </c>
      <c r="H1490" s="26">
        <f t="shared" si="145"/>
        <v>0</v>
      </c>
      <c r="I1490" s="167"/>
      <c r="R1490" s="149"/>
      <c r="S1490" s="149"/>
      <c r="T1490" s="13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</row>
    <row r="1491" spans="1:30" s="6" customFormat="1" x14ac:dyDescent="0.25">
      <c r="A1491" s="188" t="s">
        <v>644</v>
      </c>
      <c r="B1491" s="196" t="s">
        <v>599</v>
      </c>
      <c r="C1491" s="128">
        <v>2</v>
      </c>
      <c r="D1491" s="191" t="s">
        <v>569</v>
      </c>
      <c r="E1491" s="158">
        <v>12500</v>
      </c>
      <c r="F1491" s="190">
        <f>ROUND(E1491*C1491,2)</f>
        <v>25000</v>
      </c>
      <c r="G1491" s="39">
        <f t="shared" si="144"/>
        <v>25000</v>
      </c>
      <c r="H1491" s="26">
        <f t="shared" si="145"/>
        <v>0</v>
      </c>
      <c r="I1491" s="167"/>
      <c r="R1491" s="149"/>
      <c r="S1491" s="149"/>
      <c r="T1491" s="13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</row>
    <row r="1492" spans="1:30" s="6" customFormat="1" ht="10.5" customHeight="1" x14ac:dyDescent="0.25">
      <c r="A1492" s="188"/>
      <c r="B1492" s="201"/>
      <c r="C1492" s="128"/>
      <c r="D1492" s="185"/>
      <c r="E1492" s="158"/>
      <c r="F1492" s="187"/>
      <c r="G1492" s="39">
        <f t="shared" si="144"/>
        <v>0</v>
      </c>
      <c r="H1492" s="26">
        <f t="shared" si="145"/>
        <v>0</v>
      </c>
      <c r="I1492" s="167"/>
      <c r="R1492" s="149"/>
      <c r="S1492" s="149"/>
      <c r="T1492" s="13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</row>
    <row r="1493" spans="1:30" s="6" customFormat="1" x14ac:dyDescent="0.25">
      <c r="A1493" s="202">
        <v>10</v>
      </c>
      <c r="B1493" s="175" t="s">
        <v>645</v>
      </c>
      <c r="C1493" s="128"/>
      <c r="D1493" s="153"/>
      <c r="E1493" s="158"/>
      <c r="F1493" s="159"/>
      <c r="G1493" s="39">
        <f t="shared" si="144"/>
        <v>0</v>
      </c>
      <c r="H1493" s="26">
        <f t="shared" si="145"/>
        <v>0</v>
      </c>
      <c r="I1493" s="167"/>
      <c r="R1493" s="149"/>
      <c r="S1493" s="149"/>
      <c r="T1493" s="13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</row>
    <row r="1494" spans="1:30" s="6" customFormat="1" ht="11.25" customHeight="1" x14ac:dyDescent="0.25">
      <c r="A1494" s="168"/>
      <c r="B1494" s="157"/>
      <c r="C1494" s="128"/>
      <c r="D1494" s="153"/>
      <c r="E1494" s="158"/>
      <c r="F1494" s="159"/>
      <c r="G1494" s="39">
        <f t="shared" si="144"/>
        <v>0</v>
      </c>
      <c r="H1494" s="26">
        <f t="shared" si="145"/>
        <v>0</v>
      </c>
      <c r="I1494" s="167"/>
      <c r="R1494" s="149"/>
      <c r="S1494" s="149"/>
      <c r="T1494" s="13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</row>
    <row r="1495" spans="1:30" s="6" customFormat="1" x14ac:dyDescent="0.25">
      <c r="A1495" s="203">
        <v>10.1</v>
      </c>
      <c r="B1495" s="175" t="s">
        <v>646</v>
      </c>
      <c r="C1495" s="128"/>
      <c r="D1495" s="153"/>
      <c r="E1495" s="158"/>
      <c r="F1495" s="159"/>
      <c r="G1495" s="39">
        <f t="shared" si="144"/>
        <v>0</v>
      </c>
      <c r="H1495" s="26">
        <f t="shared" si="145"/>
        <v>0</v>
      </c>
      <c r="I1495" s="167"/>
      <c r="R1495" s="149"/>
      <c r="S1495" s="149"/>
      <c r="T1495" s="13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</row>
    <row r="1496" spans="1:30" s="6" customFormat="1" x14ac:dyDescent="0.25">
      <c r="A1496" s="188" t="s">
        <v>647</v>
      </c>
      <c r="B1496" s="204" t="s">
        <v>648</v>
      </c>
      <c r="C1496" s="128">
        <v>225</v>
      </c>
      <c r="D1496" s="185" t="s">
        <v>42</v>
      </c>
      <c r="E1496" s="186">
        <v>80</v>
      </c>
      <c r="F1496" s="187">
        <f t="shared" ref="F1496:F1508" si="146">ROUND((C1496*E1496),2)</f>
        <v>18000</v>
      </c>
      <c r="G1496" s="39">
        <f t="shared" si="144"/>
        <v>18000</v>
      </c>
      <c r="H1496" s="26">
        <f t="shared" si="145"/>
        <v>0</v>
      </c>
      <c r="I1496" s="167"/>
      <c r="R1496" s="149"/>
      <c r="S1496" s="149"/>
      <c r="T1496" s="13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</row>
    <row r="1497" spans="1:30" s="6" customFormat="1" ht="26.4" x14ac:dyDescent="0.25">
      <c r="A1497" s="188" t="s">
        <v>649</v>
      </c>
      <c r="B1497" s="201" t="s">
        <v>650</v>
      </c>
      <c r="C1497" s="128">
        <v>2700</v>
      </c>
      <c r="D1497" s="205" t="s">
        <v>19</v>
      </c>
      <c r="E1497" s="186">
        <v>14.23</v>
      </c>
      <c r="F1497" s="187">
        <f t="shared" si="146"/>
        <v>38421</v>
      </c>
      <c r="G1497" s="39">
        <f t="shared" si="144"/>
        <v>38421</v>
      </c>
      <c r="H1497" s="26">
        <f t="shared" si="145"/>
        <v>0</v>
      </c>
      <c r="I1497" s="167"/>
      <c r="R1497" s="149"/>
      <c r="S1497" s="149"/>
      <c r="T1497" s="13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</row>
    <row r="1498" spans="1:30" s="6" customFormat="1" x14ac:dyDescent="0.25">
      <c r="A1498" s="188" t="s">
        <v>651</v>
      </c>
      <c r="B1498" s="201" t="s">
        <v>652</v>
      </c>
      <c r="C1498" s="128">
        <v>450</v>
      </c>
      <c r="D1498" s="185" t="s">
        <v>42</v>
      </c>
      <c r="E1498" s="186">
        <v>84.42</v>
      </c>
      <c r="F1498" s="187">
        <f t="shared" si="146"/>
        <v>37989</v>
      </c>
      <c r="G1498" s="39">
        <f t="shared" si="144"/>
        <v>37989</v>
      </c>
      <c r="H1498" s="26">
        <f t="shared" si="145"/>
        <v>0</v>
      </c>
      <c r="I1498" s="167"/>
      <c r="R1498" s="149"/>
      <c r="S1498" s="149"/>
      <c r="T1498" s="13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</row>
    <row r="1499" spans="1:30" s="6" customFormat="1" x14ac:dyDescent="0.25">
      <c r="A1499" s="188" t="s">
        <v>653</v>
      </c>
      <c r="B1499" s="201" t="s">
        <v>654</v>
      </c>
      <c r="C1499" s="128">
        <v>450</v>
      </c>
      <c r="D1499" s="185" t="s">
        <v>42</v>
      </c>
      <c r="E1499" s="186">
        <v>26.5</v>
      </c>
      <c r="F1499" s="187">
        <f t="shared" si="146"/>
        <v>11925</v>
      </c>
      <c r="G1499" s="39">
        <f t="shared" si="144"/>
        <v>11925</v>
      </c>
      <c r="H1499" s="26">
        <f t="shared" si="145"/>
        <v>0</v>
      </c>
      <c r="I1499" s="167"/>
      <c r="R1499" s="149"/>
      <c r="S1499" s="149"/>
      <c r="T1499" s="13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</row>
    <row r="1500" spans="1:30" s="6" customFormat="1" x14ac:dyDescent="0.25">
      <c r="A1500" s="188" t="s">
        <v>655</v>
      </c>
      <c r="B1500" s="201" t="s">
        <v>656</v>
      </c>
      <c r="C1500" s="128">
        <v>337.5</v>
      </c>
      <c r="D1500" s="185" t="s">
        <v>19</v>
      </c>
      <c r="E1500" s="186">
        <v>292.05</v>
      </c>
      <c r="F1500" s="187">
        <f t="shared" si="146"/>
        <v>98566.88</v>
      </c>
      <c r="G1500" s="39">
        <f t="shared" si="144"/>
        <v>98566.88</v>
      </c>
      <c r="H1500" s="26">
        <f t="shared" si="145"/>
        <v>0</v>
      </c>
      <c r="I1500" s="167"/>
      <c r="R1500" s="149"/>
      <c r="S1500" s="149"/>
      <c r="T1500" s="13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</row>
    <row r="1501" spans="1:30" s="6" customFormat="1" x14ac:dyDescent="0.25">
      <c r="A1501" s="188" t="s">
        <v>657</v>
      </c>
      <c r="B1501" s="201" t="s">
        <v>658</v>
      </c>
      <c r="C1501" s="128">
        <v>225</v>
      </c>
      <c r="D1501" s="185" t="s">
        <v>42</v>
      </c>
      <c r="E1501" s="186">
        <v>35.4</v>
      </c>
      <c r="F1501" s="187">
        <f t="shared" si="146"/>
        <v>7965</v>
      </c>
      <c r="G1501" s="39">
        <f t="shared" si="144"/>
        <v>7965</v>
      </c>
      <c r="H1501" s="26">
        <f t="shared" si="145"/>
        <v>0</v>
      </c>
      <c r="I1501" s="167"/>
      <c r="R1501" s="149"/>
      <c r="S1501" s="149"/>
      <c r="T1501" s="13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</row>
    <row r="1502" spans="1:30" s="6" customFormat="1" x14ac:dyDescent="0.25">
      <c r="A1502" s="188" t="s">
        <v>659</v>
      </c>
      <c r="B1502" s="201" t="s">
        <v>660</v>
      </c>
      <c r="C1502" s="128">
        <v>225</v>
      </c>
      <c r="D1502" s="185" t="s">
        <v>42</v>
      </c>
      <c r="E1502" s="186">
        <v>28.32</v>
      </c>
      <c r="F1502" s="187">
        <f t="shared" si="146"/>
        <v>6372</v>
      </c>
      <c r="G1502" s="39">
        <f t="shared" si="144"/>
        <v>6372</v>
      </c>
      <c r="H1502" s="26">
        <f t="shared" si="145"/>
        <v>0</v>
      </c>
      <c r="I1502" s="167"/>
      <c r="R1502" s="149"/>
      <c r="S1502" s="149"/>
      <c r="T1502" s="13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</row>
    <row r="1503" spans="1:30" s="6" customFormat="1" x14ac:dyDescent="0.25">
      <c r="A1503" s="188" t="s">
        <v>661</v>
      </c>
      <c r="B1503" s="201" t="s">
        <v>662</v>
      </c>
      <c r="C1503" s="128">
        <v>225</v>
      </c>
      <c r="D1503" s="185" t="s">
        <v>42</v>
      </c>
      <c r="E1503" s="186">
        <v>286.36</v>
      </c>
      <c r="F1503" s="187">
        <f t="shared" si="146"/>
        <v>64431</v>
      </c>
      <c r="G1503" s="39">
        <f t="shared" si="144"/>
        <v>64431</v>
      </c>
      <c r="H1503" s="26">
        <f t="shared" si="145"/>
        <v>0</v>
      </c>
      <c r="I1503" s="167"/>
      <c r="R1503" s="149"/>
      <c r="S1503" s="149"/>
      <c r="T1503" s="13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</row>
    <row r="1504" spans="1:30" s="6" customFormat="1" x14ac:dyDescent="0.25">
      <c r="A1504" s="188" t="s">
        <v>663</v>
      </c>
      <c r="B1504" s="201" t="s">
        <v>664</v>
      </c>
      <c r="C1504" s="128">
        <v>225</v>
      </c>
      <c r="D1504" s="185" t="s">
        <v>42</v>
      </c>
      <c r="E1504" s="186">
        <v>380</v>
      </c>
      <c r="F1504" s="187">
        <f t="shared" si="146"/>
        <v>85500</v>
      </c>
      <c r="G1504" s="39">
        <f t="shared" si="144"/>
        <v>85500</v>
      </c>
      <c r="H1504" s="26">
        <f t="shared" si="145"/>
        <v>0</v>
      </c>
      <c r="I1504" s="167"/>
      <c r="R1504" s="149"/>
      <c r="S1504" s="149"/>
      <c r="T1504" s="13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</row>
    <row r="1505" spans="1:30" s="6" customFormat="1" x14ac:dyDescent="0.25">
      <c r="A1505" s="188" t="s">
        <v>665</v>
      </c>
      <c r="B1505" s="201" t="s">
        <v>171</v>
      </c>
      <c r="C1505" s="128">
        <v>225</v>
      </c>
      <c r="D1505" s="185" t="s">
        <v>42</v>
      </c>
      <c r="E1505" s="186">
        <v>21.67</v>
      </c>
      <c r="F1505" s="187">
        <f t="shared" si="146"/>
        <v>4875.75</v>
      </c>
      <c r="G1505" s="39">
        <f t="shared" si="144"/>
        <v>4875.75</v>
      </c>
      <c r="H1505" s="26">
        <f t="shared" si="145"/>
        <v>0</v>
      </c>
      <c r="I1505" s="167"/>
      <c r="R1505" s="149"/>
      <c r="S1505" s="149"/>
      <c r="T1505" s="13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</row>
    <row r="1506" spans="1:30" s="6" customFormat="1" x14ac:dyDescent="0.25">
      <c r="A1506" s="188" t="s">
        <v>666</v>
      </c>
      <c r="B1506" s="201" t="s">
        <v>667</v>
      </c>
      <c r="C1506" s="128">
        <v>225</v>
      </c>
      <c r="D1506" s="185" t="s">
        <v>42</v>
      </c>
      <c r="E1506" s="186">
        <v>350</v>
      </c>
      <c r="F1506" s="187">
        <f t="shared" si="146"/>
        <v>78750</v>
      </c>
      <c r="G1506" s="39">
        <f t="shared" si="144"/>
        <v>78750</v>
      </c>
      <c r="H1506" s="26">
        <f t="shared" si="145"/>
        <v>0</v>
      </c>
      <c r="I1506" s="167"/>
      <c r="R1506" s="149"/>
      <c r="S1506" s="149"/>
      <c r="T1506" s="13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</row>
    <row r="1507" spans="1:30" s="6" customFormat="1" x14ac:dyDescent="0.25">
      <c r="A1507" s="188" t="s">
        <v>668</v>
      </c>
      <c r="B1507" s="201" t="s">
        <v>669</v>
      </c>
      <c r="C1507" s="128">
        <v>445.5</v>
      </c>
      <c r="D1507" s="191" t="s">
        <v>24</v>
      </c>
      <c r="E1507" s="186">
        <v>699.05</v>
      </c>
      <c r="F1507" s="187">
        <f t="shared" si="146"/>
        <v>311426.78000000003</v>
      </c>
      <c r="G1507" s="39">
        <f t="shared" si="144"/>
        <v>311426.78000000003</v>
      </c>
      <c r="H1507" s="26">
        <f t="shared" si="145"/>
        <v>0</v>
      </c>
      <c r="I1507" s="167"/>
      <c r="R1507" s="149"/>
      <c r="S1507" s="149"/>
      <c r="T1507" s="13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</row>
    <row r="1508" spans="1:30" s="6" customFormat="1" x14ac:dyDescent="0.25">
      <c r="A1508" s="188" t="s">
        <v>670</v>
      </c>
      <c r="B1508" s="201" t="s">
        <v>174</v>
      </c>
      <c r="C1508" s="128">
        <v>225</v>
      </c>
      <c r="D1508" s="185" t="s">
        <v>42</v>
      </c>
      <c r="E1508" s="186">
        <v>450</v>
      </c>
      <c r="F1508" s="187">
        <f t="shared" si="146"/>
        <v>101250</v>
      </c>
      <c r="G1508" s="39">
        <f t="shared" si="144"/>
        <v>101250</v>
      </c>
      <c r="H1508" s="26">
        <f t="shared" si="145"/>
        <v>0</v>
      </c>
      <c r="I1508" s="167"/>
      <c r="R1508" s="149"/>
      <c r="S1508" s="149"/>
      <c r="T1508" s="13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</row>
    <row r="1509" spans="1:30" s="6" customFormat="1" ht="9" customHeight="1" x14ac:dyDescent="0.25">
      <c r="A1509" s="168"/>
      <c r="B1509" s="157"/>
      <c r="C1509" s="128"/>
      <c r="D1509" s="153"/>
      <c r="E1509" s="158"/>
      <c r="F1509" s="159"/>
      <c r="G1509" s="39">
        <f t="shared" si="144"/>
        <v>0</v>
      </c>
      <c r="H1509" s="26">
        <f t="shared" si="145"/>
        <v>0</v>
      </c>
      <c r="I1509" s="167"/>
      <c r="R1509" s="149"/>
      <c r="S1509" s="149"/>
      <c r="T1509" s="13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</row>
    <row r="1510" spans="1:30" s="6" customFormat="1" x14ac:dyDescent="0.25">
      <c r="A1510" s="161">
        <v>11</v>
      </c>
      <c r="B1510" s="144" t="s">
        <v>671</v>
      </c>
      <c r="C1510" s="128"/>
      <c r="D1510" s="153"/>
      <c r="E1510" s="158"/>
      <c r="F1510" s="159"/>
      <c r="G1510" s="39">
        <f t="shared" si="144"/>
        <v>0</v>
      </c>
      <c r="H1510" s="26">
        <f t="shared" si="145"/>
        <v>0</v>
      </c>
      <c r="I1510" s="167"/>
      <c r="R1510" s="149"/>
      <c r="S1510" s="149"/>
      <c r="T1510" s="13"/>
      <c r="U1510" s="5"/>
      <c r="V1510" s="5"/>
      <c r="W1510" s="5"/>
      <c r="X1510" s="5"/>
      <c r="Y1510" s="5"/>
      <c r="Z1510" s="5"/>
      <c r="AA1510" s="5"/>
      <c r="AB1510" s="5"/>
      <c r="AC1510" s="5"/>
      <c r="AD1510" s="5"/>
    </row>
    <row r="1511" spans="1:30" s="6" customFormat="1" ht="26.4" x14ac:dyDescent="0.25">
      <c r="A1511" s="168">
        <v>11.1</v>
      </c>
      <c r="B1511" s="160" t="s">
        <v>672</v>
      </c>
      <c r="C1511" s="128">
        <v>4</v>
      </c>
      <c r="D1511" s="177" t="s">
        <v>569</v>
      </c>
      <c r="E1511" s="158">
        <v>18755.64</v>
      </c>
      <c r="F1511" s="159">
        <f>ROUND(C1511*E1511,2)</f>
        <v>75022.559999999998</v>
      </c>
      <c r="G1511" s="39">
        <f t="shared" si="144"/>
        <v>75022.559999999998</v>
      </c>
      <c r="H1511" s="26">
        <f t="shared" si="145"/>
        <v>0</v>
      </c>
      <c r="I1511" s="167"/>
      <c r="R1511" s="149"/>
      <c r="S1511" s="149"/>
      <c r="T1511" s="13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</row>
    <row r="1512" spans="1:30" s="6" customFormat="1" ht="26.4" x14ac:dyDescent="0.25">
      <c r="A1512" s="168">
        <v>11.2</v>
      </c>
      <c r="B1512" s="160" t="s">
        <v>673</v>
      </c>
      <c r="C1512" s="128">
        <v>3</v>
      </c>
      <c r="D1512" s="177" t="s">
        <v>569</v>
      </c>
      <c r="E1512" s="158">
        <v>12382.68</v>
      </c>
      <c r="F1512" s="159">
        <f>ROUND(C1512*E1512,2)</f>
        <v>37148.04</v>
      </c>
      <c r="G1512" s="39">
        <f t="shared" si="144"/>
        <v>37148.04</v>
      </c>
      <c r="H1512" s="26">
        <f t="shared" si="145"/>
        <v>0</v>
      </c>
      <c r="I1512" s="167"/>
      <c r="R1512" s="149"/>
      <c r="S1512" s="149"/>
      <c r="T1512" s="13"/>
      <c r="U1512" s="5"/>
      <c r="V1512" s="5"/>
      <c r="W1512" s="5"/>
      <c r="X1512" s="5"/>
      <c r="Y1512" s="5"/>
      <c r="Z1512" s="5"/>
      <c r="AA1512" s="5"/>
      <c r="AB1512" s="5"/>
      <c r="AC1512" s="5"/>
      <c r="AD1512" s="5"/>
    </row>
    <row r="1513" spans="1:30" s="6" customFormat="1" x14ac:dyDescent="0.25">
      <c r="A1513" s="168">
        <v>11.3</v>
      </c>
      <c r="B1513" s="160" t="s">
        <v>674</v>
      </c>
      <c r="C1513" s="128">
        <v>7</v>
      </c>
      <c r="D1513" s="177" t="s">
        <v>569</v>
      </c>
      <c r="E1513" s="158">
        <v>7304.14</v>
      </c>
      <c r="F1513" s="159">
        <f>ROUND(C1513*E1513,2)</f>
        <v>51128.98</v>
      </c>
      <c r="G1513" s="39">
        <f t="shared" si="144"/>
        <v>51128.98</v>
      </c>
      <c r="H1513" s="26">
        <f t="shared" si="145"/>
        <v>0</v>
      </c>
      <c r="I1513" s="167"/>
      <c r="R1513" s="149"/>
      <c r="S1513" s="149"/>
      <c r="T1513" s="13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</row>
    <row r="1514" spans="1:30" s="6" customFormat="1" ht="7.5" customHeight="1" x14ac:dyDescent="0.25">
      <c r="A1514" s="168"/>
      <c r="B1514" s="157"/>
      <c r="C1514" s="128"/>
      <c r="D1514" s="153"/>
      <c r="E1514" s="206"/>
      <c r="F1514" s="159"/>
      <c r="G1514" s="39">
        <f t="shared" si="144"/>
        <v>0</v>
      </c>
      <c r="H1514" s="26">
        <f t="shared" si="145"/>
        <v>0</v>
      </c>
      <c r="I1514" s="167"/>
      <c r="R1514" s="149"/>
      <c r="S1514" s="149"/>
      <c r="T1514" s="13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</row>
    <row r="1515" spans="1:30" s="6" customFormat="1" x14ac:dyDescent="0.25">
      <c r="A1515" s="161">
        <v>14</v>
      </c>
      <c r="B1515" s="175" t="s">
        <v>675</v>
      </c>
      <c r="C1515" s="128"/>
      <c r="D1515" s="171"/>
      <c r="E1515" s="171"/>
      <c r="F1515" s="207"/>
      <c r="G1515" s="39">
        <f t="shared" si="144"/>
        <v>0</v>
      </c>
      <c r="H1515" s="26">
        <f t="shared" si="145"/>
        <v>0</v>
      </c>
      <c r="I1515" s="167"/>
      <c r="R1515" s="149"/>
      <c r="S1515" s="149"/>
      <c r="T1515" s="13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</row>
    <row r="1516" spans="1:30" s="6" customFormat="1" x14ac:dyDescent="0.25">
      <c r="A1516" s="208"/>
      <c r="B1516" s="209"/>
      <c r="C1516" s="128"/>
      <c r="D1516" s="171"/>
      <c r="E1516" s="171"/>
      <c r="F1516" s="207"/>
      <c r="G1516" s="39">
        <f t="shared" si="144"/>
        <v>0</v>
      </c>
      <c r="H1516" s="26">
        <f t="shared" si="145"/>
        <v>0</v>
      </c>
      <c r="I1516" s="167"/>
      <c r="R1516" s="149"/>
      <c r="S1516" s="149"/>
      <c r="T1516" s="13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</row>
    <row r="1517" spans="1:30" s="6" customFormat="1" x14ac:dyDescent="0.25">
      <c r="A1517" s="161">
        <v>14.1</v>
      </c>
      <c r="B1517" s="175" t="s">
        <v>676</v>
      </c>
      <c r="C1517" s="128"/>
      <c r="D1517" s="171"/>
      <c r="E1517" s="171"/>
      <c r="F1517" s="207"/>
      <c r="G1517" s="39">
        <f t="shared" si="144"/>
        <v>0</v>
      </c>
      <c r="H1517" s="26">
        <f t="shared" si="145"/>
        <v>0</v>
      </c>
      <c r="I1517" s="167"/>
      <c r="R1517" s="149"/>
      <c r="S1517" s="149"/>
      <c r="T1517" s="13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</row>
    <row r="1518" spans="1:30" s="6" customFormat="1" x14ac:dyDescent="0.25">
      <c r="A1518" s="210" t="s">
        <v>677</v>
      </c>
      <c r="B1518" s="211" t="s">
        <v>678</v>
      </c>
      <c r="C1518" s="128">
        <v>52.5</v>
      </c>
      <c r="D1518" s="212" t="s">
        <v>24</v>
      </c>
      <c r="E1518" s="213">
        <v>121.8</v>
      </c>
      <c r="F1518" s="207">
        <f>E1518*C1518</f>
        <v>6394.5</v>
      </c>
      <c r="G1518" s="39">
        <f t="shared" si="144"/>
        <v>6394.5</v>
      </c>
      <c r="H1518" s="26">
        <f t="shared" si="145"/>
        <v>0</v>
      </c>
      <c r="I1518" s="167"/>
      <c r="R1518" s="149"/>
      <c r="S1518" s="149"/>
      <c r="T1518" s="13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</row>
    <row r="1519" spans="1:30" s="6" customFormat="1" ht="26.4" x14ac:dyDescent="0.25">
      <c r="A1519" s="210" t="s">
        <v>679</v>
      </c>
      <c r="B1519" s="160" t="s">
        <v>563</v>
      </c>
      <c r="C1519" s="128">
        <v>65.63</v>
      </c>
      <c r="D1519" s="171" t="s">
        <v>24</v>
      </c>
      <c r="E1519" s="158">
        <v>190.02</v>
      </c>
      <c r="F1519" s="214">
        <f>ROUND(C1519*E1519,2)</f>
        <v>12471.01</v>
      </c>
      <c r="G1519" s="39">
        <f t="shared" si="144"/>
        <v>12471.01</v>
      </c>
      <c r="H1519" s="26">
        <f t="shared" si="145"/>
        <v>0</v>
      </c>
      <c r="I1519" s="167"/>
      <c r="R1519" s="149"/>
      <c r="S1519" s="149"/>
      <c r="T1519" s="13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</row>
    <row r="1520" spans="1:30" s="6" customFormat="1" x14ac:dyDescent="0.25">
      <c r="A1520" s="210"/>
      <c r="B1520" s="215"/>
      <c r="C1520" s="128"/>
      <c r="D1520" s="171"/>
      <c r="E1520" s="171"/>
      <c r="F1520" s="214"/>
      <c r="G1520" s="39">
        <f t="shared" si="144"/>
        <v>0</v>
      </c>
      <c r="H1520" s="26">
        <f t="shared" si="145"/>
        <v>0</v>
      </c>
      <c r="I1520" s="167"/>
      <c r="R1520" s="149"/>
      <c r="S1520" s="149"/>
      <c r="T1520" s="13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</row>
    <row r="1521" spans="1:30" s="6" customFormat="1" x14ac:dyDescent="0.25">
      <c r="A1521" s="210">
        <v>14.2</v>
      </c>
      <c r="B1521" s="211" t="s">
        <v>680</v>
      </c>
      <c r="C1521" s="128">
        <v>65.63</v>
      </c>
      <c r="D1521" s="212" t="s">
        <v>24</v>
      </c>
      <c r="E1521" s="212">
        <v>1583.87</v>
      </c>
      <c r="F1521" s="216">
        <f>ROUND(C1521*E1521,2)</f>
        <v>103949.39</v>
      </c>
      <c r="G1521" s="39">
        <f t="shared" si="144"/>
        <v>103949.39</v>
      </c>
      <c r="H1521" s="26">
        <f t="shared" si="145"/>
        <v>0</v>
      </c>
      <c r="I1521" s="167"/>
      <c r="R1521" s="149"/>
      <c r="S1521" s="149"/>
      <c r="T1521" s="13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</row>
    <row r="1522" spans="1:30" s="6" customFormat="1" ht="26.4" x14ac:dyDescent="0.25">
      <c r="A1522" s="156">
        <v>14.3</v>
      </c>
      <c r="B1522" s="217" t="s">
        <v>562</v>
      </c>
      <c r="C1522" s="128">
        <v>65.63</v>
      </c>
      <c r="D1522" s="218" t="s">
        <v>24</v>
      </c>
      <c r="E1522" s="212">
        <v>172.55</v>
      </c>
      <c r="F1522" s="219">
        <f>ROUND(C1522*E1522,2)</f>
        <v>11324.46</v>
      </c>
      <c r="G1522" s="39">
        <f t="shared" si="144"/>
        <v>11324.46</v>
      </c>
      <c r="H1522" s="26">
        <f t="shared" si="145"/>
        <v>0</v>
      </c>
      <c r="I1522" s="167"/>
      <c r="R1522" s="149"/>
      <c r="S1522" s="149"/>
      <c r="T1522" s="13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</row>
    <row r="1523" spans="1:30" s="6" customFormat="1" ht="26.4" x14ac:dyDescent="0.25">
      <c r="A1523" s="210">
        <v>14.4</v>
      </c>
      <c r="B1523" s="211" t="s">
        <v>681</v>
      </c>
      <c r="C1523" s="128">
        <v>262.5</v>
      </c>
      <c r="D1523" s="212" t="s">
        <v>28</v>
      </c>
      <c r="E1523" s="212">
        <v>1162.26</v>
      </c>
      <c r="F1523" s="220">
        <f>ROUND(C1523*E1523,2)</f>
        <v>305093.25</v>
      </c>
      <c r="G1523" s="39">
        <f t="shared" si="144"/>
        <v>305093.25</v>
      </c>
      <c r="H1523" s="26">
        <f t="shared" si="145"/>
        <v>0</v>
      </c>
      <c r="I1523" s="167"/>
      <c r="R1523" s="149"/>
      <c r="S1523" s="149"/>
      <c r="T1523" s="13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</row>
    <row r="1524" spans="1:30" s="221" customFormat="1" x14ac:dyDescent="0.25">
      <c r="A1524" s="59">
        <f t="shared" ref="A1524" si="147">+A1523+0.1</f>
        <v>14.5</v>
      </c>
      <c r="B1524" s="41" t="s">
        <v>197</v>
      </c>
      <c r="C1524" s="128">
        <f>C1523*0.05</f>
        <v>13.125</v>
      </c>
      <c r="D1524" s="37" t="s">
        <v>198</v>
      </c>
      <c r="E1524" s="48">
        <v>49.34</v>
      </c>
      <c r="F1524" s="38">
        <f t="shared" ref="F1524" si="148">ROUND(C1524*E1524,2)</f>
        <v>647.59</v>
      </c>
      <c r="G1524" s="39">
        <f t="shared" si="144"/>
        <v>647.59</v>
      </c>
      <c r="H1524" s="26">
        <f t="shared" si="145"/>
        <v>0</v>
      </c>
    </row>
    <row r="1525" spans="1:30" s="6" customFormat="1" x14ac:dyDescent="0.25">
      <c r="A1525" s="222"/>
      <c r="B1525" s="223"/>
      <c r="C1525" s="128"/>
      <c r="D1525" s="224"/>
      <c r="E1525" s="177"/>
      <c r="F1525" s="181"/>
      <c r="G1525" s="39">
        <f t="shared" si="144"/>
        <v>0</v>
      </c>
      <c r="H1525" s="26">
        <f t="shared" si="145"/>
        <v>0</v>
      </c>
      <c r="I1525" s="167"/>
      <c r="R1525" s="149"/>
      <c r="S1525" s="149"/>
      <c r="T1525" s="13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</row>
    <row r="1526" spans="1:30" s="6" customFormat="1" ht="39.6" x14ac:dyDescent="0.25">
      <c r="A1526" s="225">
        <v>13</v>
      </c>
      <c r="B1526" s="226" t="s">
        <v>682</v>
      </c>
      <c r="C1526" s="130">
        <v>4522</v>
      </c>
      <c r="D1526" s="227" t="s">
        <v>19</v>
      </c>
      <c r="E1526" s="228">
        <v>25</v>
      </c>
      <c r="F1526" s="229">
        <f>ROUND(C1526*E1526,2)</f>
        <v>113050</v>
      </c>
      <c r="G1526" s="39">
        <f t="shared" si="144"/>
        <v>113050</v>
      </c>
      <c r="H1526" s="26">
        <f t="shared" si="145"/>
        <v>0</v>
      </c>
      <c r="I1526" s="167"/>
      <c r="R1526" s="149"/>
      <c r="S1526" s="149"/>
      <c r="T1526" s="13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</row>
    <row r="1527" spans="1:30" s="6" customFormat="1" ht="52.8" x14ac:dyDescent="0.25">
      <c r="A1527" s="230">
        <v>14</v>
      </c>
      <c r="B1527" s="231" t="s">
        <v>683</v>
      </c>
      <c r="C1527" s="128">
        <f>+C1526</f>
        <v>4522</v>
      </c>
      <c r="D1527" s="177" t="s">
        <v>19</v>
      </c>
      <c r="E1527" s="158">
        <v>46.15</v>
      </c>
      <c r="F1527" s="186">
        <f>ROUND(C1527*E1527,2)</f>
        <v>208690.3</v>
      </c>
      <c r="G1527" s="39">
        <f t="shared" si="144"/>
        <v>208690.3</v>
      </c>
      <c r="H1527" s="26">
        <f t="shared" si="145"/>
        <v>0</v>
      </c>
      <c r="I1527" s="167"/>
      <c r="R1527" s="149"/>
      <c r="S1527" s="149"/>
      <c r="T1527" s="13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</row>
    <row r="1528" spans="1:30" s="6" customFormat="1" ht="26.4" x14ac:dyDescent="0.25">
      <c r="A1528" s="232">
        <v>15</v>
      </c>
      <c r="B1528" s="233" t="s">
        <v>684</v>
      </c>
      <c r="C1528" s="128">
        <f>+C1527</f>
        <v>4522</v>
      </c>
      <c r="D1528" s="177" t="s">
        <v>19</v>
      </c>
      <c r="E1528" s="158">
        <v>11.93</v>
      </c>
      <c r="F1528" s="186">
        <f>ROUND(C1528*E1528,2)</f>
        <v>53947.46</v>
      </c>
      <c r="G1528" s="39">
        <f t="shared" si="144"/>
        <v>53947.46</v>
      </c>
      <c r="H1528" s="26">
        <f t="shared" si="145"/>
        <v>0</v>
      </c>
      <c r="I1528" s="167"/>
      <c r="R1528" s="149"/>
      <c r="S1528" s="149"/>
      <c r="T1528" s="13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</row>
    <row r="1529" spans="1:30" s="6" customFormat="1" x14ac:dyDescent="0.25">
      <c r="A1529" s="222"/>
      <c r="B1529" s="223"/>
      <c r="C1529" s="128"/>
      <c r="D1529" s="224"/>
      <c r="E1529" s="177"/>
      <c r="F1529" s="181"/>
      <c r="G1529" s="39">
        <f t="shared" si="144"/>
        <v>0</v>
      </c>
      <c r="H1529" s="26">
        <f t="shared" si="145"/>
        <v>0</v>
      </c>
      <c r="I1529" s="167"/>
      <c r="R1529" s="149"/>
      <c r="S1529" s="149"/>
      <c r="T1529" s="13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</row>
    <row r="1530" spans="1:30" s="139" customFormat="1" x14ac:dyDescent="0.25">
      <c r="A1530" s="133" t="s">
        <v>201</v>
      </c>
      <c r="B1530" s="134" t="s">
        <v>685</v>
      </c>
      <c r="C1530" s="128"/>
      <c r="D1530" s="136"/>
      <c r="E1530" s="137"/>
      <c r="F1530" s="138"/>
      <c r="G1530" s="39">
        <f t="shared" si="144"/>
        <v>0</v>
      </c>
      <c r="H1530" s="26">
        <f t="shared" si="145"/>
        <v>0</v>
      </c>
      <c r="I1530" s="234"/>
      <c r="R1530" s="140"/>
      <c r="S1530" s="140"/>
      <c r="T1530" s="141"/>
      <c r="U1530" s="142"/>
      <c r="V1530" s="142"/>
      <c r="W1530" s="142"/>
      <c r="X1530" s="142"/>
      <c r="Y1530" s="142"/>
      <c r="Z1530" s="142"/>
      <c r="AA1530" s="142"/>
      <c r="AB1530" s="142"/>
      <c r="AC1530" s="142"/>
      <c r="AD1530" s="142"/>
    </row>
    <row r="1531" spans="1:30" s="6" customFormat="1" x14ac:dyDescent="0.25">
      <c r="A1531" s="143"/>
      <c r="B1531" s="144"/>
      <c r="C1531" s="128"/>
      <c r="D1531" s="146"/>
      <c r="E1531" s="147"/>
      <c r="F1531" s="148"/>
      <c r="G1531" s="39">
        <f t="shared" si="144"/>
        <v>0</v>
      </c>
      <c r="H1531" s="26">
        <f t="shared" si="145"/>
        <v>0</v>
      </c>
      <c r="I1531" s="167"/>
      <c r="R1531" s="149"/>
      <c r="S1531" s="149"/>
      <c r="T1531" s="13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</row>
    <row r="1532" spans="1:30" s="6" customFormat="1" x14ac:dyDescent="0.25">
      <c r="A1532" s="156">
        <v>1</v>
      </c>
      <c r="B1532" s="157" t="s">
        <v>18</v>
      </c>
      <c r="C1532" s="128">
        <v>6414.15</v>
      </c>
      <c r="D1532" s="153" t="s">
        <v>19</v>
      </c>
      <c r="E1532" s="158">
        <v>15.17</v>
      </c>
      <c r="F1532" s="159">
        <f>ROUND(C1532*E1532,2)</f>
        <v>97302.66</v>
      </c>
      <c r="G1532" s="39">
        <f t="shared" si="144"/>
        <v>97302.66</v>
      </c>
      <c r="H1532" s="26">
        <f t="shared" si="145"/>
        <v>0</v>
      </c>
      <c r="I1532" s="167"/>
      <c r="R1532" s="149"/>
      <c r="S1532" s="149"/>
      <c r="T1532" s="13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</row>
    <row r="1533" spans="1:30" s="6" customFormat="1" x14ac:dyDescent="0.25">
      <c r="A1533" s="168"/>
      <c r="B1533" s="197"/>
      <c r="C1533" s="128"/>
      <c r="D1533" s="153"/>
      <c r="E1533" s="158"/>
      <c r="F1533" s="159"/>
      <c r="G1533" s="39">
        <f t="shared" si="144"/>
        <v>0</v>
      </c>
      <c r="H1533" s="26">
        <f t="shared" si="145"/>
        <v>0</v>
      </c>
      <c r="I1533" s="167"/>
      <c r="R1533" s="149"/>
      <c r="S1533" s="149"/>
      <c r="T1533" s="13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</row>
    <row r="1534" spans="1:30" s="6" customFormat="1" x14ac:dyDescent="0.25">
      <c r="A1534" s="161">
        <v>2</v>
      </c>
      <c r="B1534" s="144" t="s">
        <v>20</v>
      </c>
      <c r="C1534" s="128"/>
      <c r="D1534" s="153"/>
      <c r="E1534" s="158"/>
      <c r="F1534" s="159"/>
      <c r="G1534" s="39">
        <f t="shared" si="144"/>
        <v>0</v>
      </c>
      <c r="H1534" s="26">
        <f t="shared" si="145"/>
        <v>0</v>
      </c>
      <c r="I1534" s="167"/>
      <c r="R1534" s="149"/>
      <c r="S1534" s="149"/>
      <c r="T1534" s="13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</row>
    <row r="1535" spans="1:30" s="6" customFormat="1" x14ac:dyDescent="0.25">
      <c r="A1535" s="156">
        <v>2.1</v>
      </c>
      <c r="B1535" s="157" t="s">
        <v>559</v>
      </c>
      <c r="C1535" s="128">
        <v>4169.2</v>
      </c>
      <c r="D1535" s="153" t="s">
        <v>24</v>
      </c>
      <c r="E1535" s="158">
        <v>121.8</v>
      </c>
      <c r="F1535" s="159">
        <f>ROUND(C1535*E1535,2)</f>
        <v>507808.56</v>
      </c>
      <c r="G1535" s="39">
        <f t="shared" si="144"/>
        <v>507808.56</v>
      </c>
      <c r="H1535" s="26">
        <f t="shared" si="145"/>
        <v>0</v>
      </c>
      <c r="I1535" s="167"/>
      <c r="R1535" s="149"/>
      <c r="S1535" s="149"/>
      <c r="T1535" s="13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</row>
    <row r="1536" spans="1:30" s="6" customFormat="1" x14ac:dyDescent="0.25">
      <c r="A1536" s="156">
        <f>+A1535+0.1</f>
        <v>2.2000000000000002</v>
      </c>
      <c r="B1536" s="160" t="s">
        <v>560</v>
      </c>
      <c r="C1536" s="128">
        <v>3848.49</v>
      </c>
      <c r="D1536" s="153" t="s">
        <v>28</v>
      </c>
      <c r="E1536" s="158">
        <v>44.31</v>
      </c>
      <c r="F1536" s="159">
        <f>ROUND(C1536*E1536,2)</f>
        <v>170526.59</v>
      </c>
      <c r="G1536" s="39">
        <f t="shared" si="144"/>
        <v>170526.59</v>
      </c>
      <c r="H1536" s="26">
        <f t="shared" si="145"/>
        <v>0</v>
      </c>
      <c r="I1536" s="167"/>
      <c r="R1536" s="149"/>
      <c r="S1536" s="149"/>
      <c r="T1536" s="13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</row>
    <row r="1537" spans="1:30" s="6" customFormat="1" ht="30.6" customHeight="1" x14ac:dyDescent="0.25">
      <c r="A1537" s="156">
        <f>+A1536+0.1</f>
        <v>2.3000000000000003</v>
      </c>
      <c r="B1537" s="160" t="s">
        <v>561</v>
      </c>
      <c r="C1537" s="128">
        <v>384.85</v>
      </c>
      <c r="D1537" s="153" t="s">
        <v>24</v>
      </c>
      <c r="E1537" s="158">
        <v>1411.8</v>
      </c>
      <c r="F1537" s="159">
        <f>ROUND(C1537*E1537,2)</f>
        <v>543331.23</v>
      </c>
      <c r="G1537" s="39">
        <f t="shared" si="144"/>
        <v>543331.23</v>
      </c>
      <c r="H1537" s="26">
        <f t="shared" si="145"/>
        <v>0</v>
      </c>
      <c r="I1537" s="167"/>
      <c r="R1537" s="149"/>
      <c r="S1537" s="149"/>
      <c r="T1537" s="13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</row>
    <row r="1538" spans="1:30" s="6" customFormat="1" ht="25.5" customHeight="1" x14ac:dyDescent="0.25">
      <c r="A1538" s="156">
        <f>+A1537+0.1</f>
        <v>2.4000000000000004</v>
      </c>
      <c r="B1538" s="160" t="s">
        <v>562</v>
      </c>
      <c r="C1538" s="128">
        <v>3565.88</v>
      </c>
      <c r="D1538" s="153" t="s">
        <v>24</v>
      </c>
      <c r="E1538" s="158">
        <v>172.55</v>
      </c>
      <c r="F1538" s="159">
        <f>ROUND(C1538*E1538,2)</f>
        <v>615292.59</v>
      </c>
      <c r="G1538" s="39">
        <f t="shared" si="144"/>
        <v>615292.59</v>
      </c>
      <c r="H1538" s="26">
        <f t="shared" si="145"/>
        <v>0</v>
      </c>
      <c r="I1538" s="167"/>
      <c r="R1538" s="149"/>
      <c r="S1538" s="149"/>
      <c r="T1538" s="13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</row>
    <row r="1539" spans="1:30" s="6" customFormat="1" ht="26.4" x14ac:dyDescent="0.25">
      <c r="A1539" s="156">
        <f>+A1538+0.1</f>
        <v>2.5000000000000004</v>
      </c>
      <c r="B1539" s="160" t="s">
        <v>563</v>
      </c>
      <c r="C1539" s="128">
        <v>754.14</v>
      </c>
      <c r="D1539" s="153" t="s">
        <v>24</v>
      </c>
      <c r="E1539" s="158">
        <v>190.02</v>
      </c>
      <c r="F1539" s="159">
        <f>ROUND(C1539*E1539,2)</f>
        <v>143301.68</v>
      </c>
      <c r="G1539" s="39">
        <f t="shared" si="144"/>
        <v>143301.68</v>
      </c>
      <c r="H1539" s="26">
        <f t="shared" si="145"/>
        <v>0</v>
      </c>
      <c r="I1539" s="167"/>
      <c r="R1539" s="149"/>
      <c r="S1539" s="149"/>
      <c r="T1539" s="13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</row>
    <row r="1540" spans="1:30" s="6" customFormat="1" x14ac:dyDescent="0.25">
      <c r="A1540" s="168"/>
      <c r="B1540" s="157"/>
      <c r="C1540" s="128"/>
      <c r="D1540" s="153"/>
      <c r="E1540" s="158"/>
      <c r="F1540" s="159"/>
      <c r="G1540" s="39">
        <f t="shared" si="144"/>
        <v>0</v>
      </c>
      <c r="H1540" s="26">
        <f t="shared" si="145"/>
        <v>0</v>
      </c>
      <c r="I1540" s="167"/>
      <c r="R1540" s="149"/>
      <c r="S1540" s="149"/>
      <c r="T1540" s="13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</row>
    <row r="1541" spans="1:30" s="6" customFormat="1" x14ac:dyDescent="0.25">
      <c r="A1541" s="161">
        <v>3</v>
      </c>
      <c r="B1541" s="144" t="s">
        <v>33</v>
      </c>
      <c r="C1541" s="128"/>
      <c r="D1541" s="153"/>
      <c r="E1541" s="158"/>
      <c r="F1541" s="159"/>
      <c r="G1541" s="39">
        <f t="shared" si="144"/>
        <v>0</v>
      </c>
      <c r="H1541" s="26">
        <f t="shared" si="145"/>
        <v>0</v>
      </c>
      <c r="I1541" s="167"/>
      <c r="R1541" s="149"/>
      <c r="S1541" s="149"/>
      <c r="T1541" s="13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</row>
    <row r="1542" spans="1:30" s="6" customFormat="1" x14ac:dyDescent="0.25">
      <c r="A1542" s="156">
        <v>3.1</v>
      </c>
      <c r="B1542" s="157" t="s">
        <v>565</v>
      </c>
      <c r="C1542" s="128">
        <v>6542.7</v>
      </c>
      <c r="D1542" s="153" t="s">
        <v>19</v>
      </c>
      <c r="E1542" s="158">
        <v>242.88</v>
      </c>
      <c r="F1542" s="159">
        <f>ROUND(C1542*E1542,2)</f>
        <v>1589090.98</v>
      </c>
      <c r="G1542" s="39">
        <f t="shared" si="144"/>
        <v>1589090.98</v>
      </c>
      <c r="H1542" s="26">
        <f t="shared" si="145"/>
        <v>0</v>
      </c>
      <c r="I1542" s="167"/>
      <c r="R1542" s="149"/>
      <c r="S1542" s="149"/>
      <c r="T1542" s="13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</row>
    <row r="1543" spans="1:30" s="6" customFormat="1" x14ac:dyDescent="0.25">
      <c r="A1543" s="168"/>
      <c r="B1543" s="157"/>
      <c r="C1543" s="128"/>
      <c r="D1543" s="153"/>
      <c r="E1543" s="158"/>
      <c r="F1543" s="159"/>
      <c r="G1543" s="39">
        <f t="shared" si="144"/>
        <v>0</v>
      </c>
      <c r="H1543" s="26">
        <f t="shared" si="145"/>
        <v>0</v>
      </c>
      <c r="I1543" s="167"/>
      <c r="R1543" s="149"/>
      <c r="S1543" s="149"/>
      <c r="T1543" s="13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</row>
    <row r="1544" spans="1:30" s="6" customFormat="1" x14ac:dyDescent="0.25">
      <c r="A1544" s="169">
        <v>4</v>
      </c>
      <c r="B1544" s="170" t="s">
        <v>38</v>
      </c>
      <c r="C1544" s="128"/>
      <c r="D1544" s="171"/>
      <c r="E1544" s="158"/>
      <c r="F1544" s="159"/>
      <c r="G1544" s="39">
        <f t="shared" si="144"/>
        <v>0</v>
      </c>
      <c r="H1544" s="26">
        <f t="shared" si="145"/>
        <v>0</v>
      </c>
      <c r="I1544" s="167"/>
      <c r="R1544" s="149"/>
      <c r="S1544" s="149"/>
      <c r="T1544" s="13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</row>
    <row r="1545" spans="1:30" s="6" customFormat="1" x14ac:dyDescent="0.25">
      <c r="A1545" s="156">
        <v>4.0999999999999996</v>
      </c>
      <c r="B1545" s="157" t="s">
        <v>565</v>
      </c>
      <c r="C1545" s="128">
        <v>6414.15</v>
      </c>
      <c r="D1545" s="153" t="s">
        <v>19</v>
      </c>
      <c r="E1545" s="158">
        <v>96.85</v>
      </c>
      <c r="F1545" s="159">
        <f>ROUND(C1545*E1545,2)</f>
        <v>621210.43000000005</v>
      </c>
      <c r="G1545" s="39">
        <f t="shared" si="144"/>
        <v>621210.43000000005</v>
      </c>
      <c r="H1545" s="26">
        <f t="shared" si="145"/>
        <v>0</v>
      </c>
      <c r="I1545" s="167"/>
      <c r="R1545" s="149"/>
      <c r="S1545" s="149"/>
      <c r="T1545" s="13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</row>
    <row r="1546" spans="1:30" s="6" customFormat="1" x14ac:dyDescent="0.25">
      <c r="A1546" s="172"/>
      <c r="B1546" s="173"/>
      <c r="C1546" s="128"/>
      <c r="D1546" s="153"/>
      <c r="E1546" s="158"/>
      <c r="F1546" s="159"/>
      <c r="G1546" s="39">
        <f t="shared" si="144"/>
        <v>0</v>
      </c>
      <c r="H1546" s="26">
        <f t="shared" si="145"/>
        <v>0</v>
      </c>
      <c r="I1546" s="167"/>
      <c r="R1546" s="149"/>
      <c r="S1546" s="149"/>
      <c r="T1546" s="13"/>
      <c r="U1546" s="5"/>
      <c r="V1546" s="5"/>
      <c r="W1546" s="5"/>
      <c r="X1546" s="5"/>
      <c r="Y1546" s="5"/>
      <c r="Z1546" s="5"/>
      <c r="AA1546" s="5"/>
      <c r="AB1546" s="5"/>
      <c r="AC1546" s="5"/>
      <c r="AD1546" s="5"/>
    </row>
    <row r="1547" spans="1:30" s="6" customFormat="1" x14ac:dyDescent="0.25">
      <c r="A1547" s="161">
        <v>6</v>
      </c>
      <c r="B1547" s="175" t="s">
        <v>567</v>
      </c>
      <c r="C1547" s="128"/>
      <c r="D1547" s="171"/>
      <c r="E1547" s="158"/>
      <c r="F1547" s="159"/>
      <c r="G1547" s="39">
        <f t="shared" si="144"/>
        <v>0</v>
      </c>
      <c r="H1547" s="26">
        <f t="shared" si="145"/>
        <v>0</v>
      </c>
      <c r="I1547" s="167"/>
      <c r="R1547" s="149"/>
      <c r="S1547" s="149"/>
      <c r="T1547" s="13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</row>
    <row r="1548" spans="1:30" s="6" customFormat="1" ht="26.4" x14ac:dyDescent="0.25">
      <c r="A1548" s="176">
        <v>6.1</v>
      </c>
      <c r="B1548" s="160" t="s">
        <v>686</v>
      </c>
      <c r="C1548" s="128">
        <v>1</v>
      </c>
      <c r="D1548" s="177" t="s">
        <v>569</v>
      </c>
      <c r="E1548" s="158">
        <v>9013.66</v>
      </c>
      <c r="F1548" s="159">
        <f>ROUND(C1548*E1548,2)</f>
        <v>9013.66</v>
      </c>
      <c r="G1548" s="39">
        <f t="shared" si="144"/>
        <v>9013.66</v>
      </c>
      <c r="H1548" s="26">
        <f t="shared" si="145"/>
        <v>0</v>
      </c>
      <c r="I1548" s="167"/>
      <c r="R1548" s="149"/>
      <c r="S1548" s="149"/>
      <c r="T1548" s="13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</row>
    <row r="1549" spans="1:30" s="6" customFormat="1" ht="26.4" x14ac:dyDescent="0.25">
      <c r="A1549" s="176">
        <v>6.2</v>
      </c>
      <c r="B1549" s="160" t="s">
        <v>570</v>
      </c>
      <c r="C1549" s="128">
        <v>1</v>
      </c>
      <c r="D1549" s="177" t="s">
        <v>569</v>
      </c>
      <c r="E1549" s="158">
        <v>5629.22</v>
      </c>
      <c r="F1549" s="159">
        <f t="shared" ref="F1549:F1558" si="149">ROUND(C1549*E1549,2)</f>
        <v>5629.22</v>
      </c>
      <c r="G1549" s="39">
        <f t="shared" si="144"/>
        <v>5629.22</v>
      </c>
      <c r="H1549" s="26">
        <f t="shared" si="145"/>
        <v>0</v>
      </c>
      <c r="I1549" s="167"/>
      <c r="R1549" s="149"/>
      <c r="S1549" s="149"/>
      <c r="T1549" s="13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</row>
    <row r="1550" spans="1:30" s="6" customFormat="1" ht="26.4" x14ac:dyDescent="0.25">
      <c r="A1550" s="176">
        <v>6.3</v>
      </c>
      <c r="B1550" s="160" t="s">
        <v>572</v>
      </c>
      <c r="C1550" s="128">
        <v>8</v>
      </c>
      <c r="D1550" s="177" t="s">
        <v>569</v>
      </c>
      <c r="E1550" s="158">
        <v>3831.02</v>
      </c>
      <c r="F1550" s="159">
        <f t="shared" si="149"/>
        <v>30648.16</v>
      </c>
      <c r="G1550" s="39">
        <f t="shared" si="144"/>
        <v>30648.16</v>
      </c>
      <c r="H1550" s="26">
        <f t="shared" si="145"/>
        <v>0</v>
      </c>
      <c r="I1550" s="167"/>
      <c r="R1550" s="149"/>
      <c r="S1550" s="149"/>
      <c r="T1550" s="13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</row>
    <row r="1551" spans="1:30" s="6" customFormat="1" ht="26.4" x14ac:dyDescent="0.25">
      <c r="A1551" s="176">
        <v>6.4</v>
      </c>
      <c r="B1551" s="160" t="s">
        <v>573</v>
      </c>
      <c r="C1551" s="128">
        <v>24</v>
      </c>
      <c r="D1551" s="177" t="s">
        <v>569</v>
      </c>
      <c r="E1551" s="158">
        <v>3230.75</v>
      </c>
      <c r="F1551" s="159">
        <f t="shared" si="149"/>
        <v>77538</v>
      </c>
      <c r="G1551" s="39">
        <f t="shared" si="144"/>
        <v>77538</v>
      </c>
      <c r="H1551" s="26">
        <f t="shared" si="145"/>
        <v>0</v>
      </c>
      <c r="I1551" s="167"/>
      <c r="R1551" s="149"/>
      <c r="S1551" s="149"/>
      <c r="T1551" s="13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</row>
    <row r="1552" spans="1:30" s="6" customFormat="1" ht="26.4" x14ac:dyDescent="0.25">
      <c r="A1552" s="176">
        <v>6.5</v>
      </c>
      <c r="B1552" s="160" t="s">
        <v>687</v>
      </c>
      <c r="C1552" s="128">
        <v>2</v>
      </c>
      <c r="D1552" s="177" t="s">
        <v>569</v>
      </c>
      <c r="E1552" s="158">
        <v>7913.55</v>
      </c>
      <c r="F1552" s="159">
        <f>ROUND(C1552*E1552,2)</f>
        <v>15827.1</v>
      </c>
      <c r="G1552" s="39">
        <f t="shared" ref="G1552:G1615" si="150">ROUND(C1552*E1552,2)</f>
        <v>15827.1</v>
      </c>
      <c r="H1552" s="26">
        <f t="shared" si="145"/>
        <v>0</v>
      </c>
      <c r="I1552" s="167"/>
      <c r="R1552" s="149"/>
      <c r="S1552" s="149"/>
      <c r="T1552" s="13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</row>
    <row r="1553" spans="1:30" s="6" customFormat="1" ht="26.4" x14ac:dyDescent="0.25">
      <c r="A1553" s="176">
        <v>6.6</v>
      </c>
      <c r="B1553" s="160" t="s">
        <v>575</v>
      </c>
      <c r="C1553" s="128">
        <v>30</v>
      </c>
      <c r="D1553" s="177" t="s">
        <v>569</v>
      </c>
      <c r="E1553" s="158">
        <v>7159.26</v>
      </c>
      <c r="F1553" s="159">
        <f t="shared" si="149"/>
        <v>214777.8</v>
      </c>
      <c r="G1553" s="39">
        <f t="shared" si="150"/>
        <v>214777.8</v>
      </c>
      <c r="H1553" s="26">
        <f t="shared" ref="H1553:H1616" si="151">G1553-F1553</f>
        <v>0</v>
      </c>
      <c r="I1553" s="167"/>
      <c r="R1553" s="149"/>
      <c r="S1553" s="149"/>
      <c r="T1553" s="13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</row>
    <row r="1554" spans="1:30" s="6" customFormat="1" ht="26.4" x14ac:dyDescent="0.25">
      <c r="A1554" s="176">
        <v>6.7</v>
      </c>
      <c r="B1554" s="160" t="s">
        <v>576</v>
      </c>
      <c r="C1554" s="128">
        <v>64</v>
      </c>
      <c r="D1554" s="177" t="s">
        <v>569</v>
      </c>
      <c r="E1554" s="158">
        <v>4741.8999999999996</v>
      </c>
      <c r="F1554" s="159">
        <f t="shared" si="149"/>
        <v>303481.59999999998</v>
      </c>
      <c r="G1554" s="39">
        <f t="shared" si="150"/>
        <v>303481.59999999998</v>
      </c>
      <c r="H1554" s="26">
        <f t="shared" si="151"/>
        <v>0</v>
      </c>
      <c r="I1554" s="167"/>
      <c r="R1554" s="149"/>
      <c r="S1554" s="149"/>
      <c r="T1554" s="13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</row>
    <row r="1555" spans="1:30" s="6" customFormat="1" ht="26.4" x14ac:dyDescent="0.25">
      <c r="A1555" s="176">
        <v>6.8</v>
      </c>
      <c r="B1555" s="160" t="s">
        <v>578</v>
      </c>
      <c r="C1555" s="128">
        <v>2</v>
      </c>
      <c r="D1555" s="177" t="s">
        <v>569</v>
      </c>
      <c r="E1555" s="158">
        <v>4251.21</v>
      </c>
      <c r="F1555" s="159">
        <f t="shared" si="149"/>
        <v>8502.42</v>
      </c>
      <c r="G1555" s="39">
        <f t="shared" si="150"/>
        <v>8502.42</v>
      </c>
      <c r="H1555" s="26">
        <f t="shared" si="151"/>
        <v>0</v>
      </c>
      <c r="I1555" s="167"/>
      <c r="R1555" s="149"/>
      <c r="S1555" s="149"/>
      <c r="T1555" s="13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</row>
    <row r="1556" spans="1:30" s="6" customFormat="1" ht="26.4" x14ac:dyDescent="0.25">
      <c r="A1556" s="176">
        <v>6.9</v>
      </c>
      <c r="B1556" s="160" t="s">
        <v>688</v>
      </c>
      <c r="C1556" s="128">
        <v>4</v>
      </c>
      <c r="D1556" s="177" t="s">
        <v>569</v>
      </c>
      <c r="E1556" s="158">
        <v>12939.7</v>
      </c>
      <c r="F1556" s="159">
        <f t="shared" si="149"/>
        <v>51758.8</v>
      </c>
      <c r="G1556" s="39">
        <f t="shared" si="150"/>
        <v>51758.8</v>
      </c>
      <c r="H1556" s="26">
        <f t="shared" si="151"/>
        <v>0</v>
      </c>
      <c r="I1556" s="167"/>
      <c r="R1556" s="149"/>
      <c r="S1556" s="149"/>
      <c r="T1556" s="13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</row>
    <row r="1557" spans="1:30" s="6" customFormat="1" ht="26.4" x14ac:dyDescent="0.25">
      <c r="A1557" s="180">
        <v>6.1</v>
      </c>
      <c r="B1557" s="160" t="s">
        <v>689</v>
      </c>
      <c r="C1557" s="128">
        <v>13</v>
      </c>
      <c r="D1557" s="177" t="s">
        <v>569</v>
      </c>
      <c r="E1557" s="158">
        <v>8326.9</v>
      </c>
      <c r="F1557" s="159">
        <f>ROUND(C1557*E1557,2)</f>
        <v>108249.7</v>
      </c>
      <c r="G1557" s="39">
        <f t="shared" si="150"/>
        <v>108249.7</v>
      </c>
      <c r="H1557" s="26">
        <f t="shared" si="151"/>
        <v>0</v>
      </c>
      <c r="I1557" s="167"/>
      <c r="R1557" s="149"/>
      <c r="S1557" s="149"/>
      <c r="T1557" s="13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</row>
    <row r="1558" spans="1:30" s="6" customFormat="1" ht="24" customHeight="1" x14ac:dyDescent="0.25">
      <c r="A1558" s="180">
        <v>6.11</v>
      </c>
      <c r="B1558" s="160" t="s">
        <v>690</v>
      </c>
      <c r="C1558" s="128">
        <v>21</v>
      </c>
      <c r="D1558" s="177" t="s">
        <v>569</v>
      </c>
      <c r="E1558" s="158">
        <v>1067.19</v>
      </c>
      <c r="F1558" s="159">
        <f t="shared" si="149"/>
        <v>22410.99</v>
      </c>
      <c r="G1558" s="39">
        <f t="shared" si="150"/>
        <v>22410.99</v>
      </c>
      <c r="H1558" s="26">
        <f t="shared" si="151"/>
        <v>0</v>
      </c>
      <c r="I1558" s="167"/>
      <c r="R1558" s="149"/>
      <c r="S1558" s="149"/>
      <c r="T1558" s="13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</row>
    <row r="1559" spans="1:30" s="6" customFormat="1" x14ac:dyDescent="0.25">
      <c r="A1559" s="180">
        <v>6.12</v>
      </c>
      <c r="B1559" s="160" t="s">
        <v>691</v>
      </c>
      <c r="C1559" s="128">
        <v>149</v>
      </c>
      <c r="D1559" s="177" t="s">
        <v>569</v>
      </c>
      <c r="E1559" s="158">
        <v>750</v>
      </c>
      <c r="F1559" s="181">
        <f>ROUND(C1559*E1559,2)</f>
        <v>111750</v>
      </c>
      <c r="G1559" s="39">
        <f t="shared" si="150"/>
        <v>111750</v>
      </c>
      <c r="H1559" s="26">
        <f t="shared" si="151"/>
        <v>0</v>
      </c>
      <c r="I1559" s="167"/>
      <c r="R1559" s="149"/>
      <c r="S1559" s="149"/>
      <c r="T1559" s="13"/>
      <c r="U1559" s="5"/>
      <c r="V1559" s="5"/>
      <c r="W1559" s="5"/>
      <c r="X1559" s="5"/>
      <c r="Y1559" s="5"/>
      <c r="Z1559" s="5"/>
      <c r="AA1559" s="5"/>
      <c r="AB1559" s="5"/>
      <c r="AC1559" s="5"/>
      <c r="AD1559" s="5"/>
    </row>
    <row r="1560" spans="1:30" s="6" customFormat="1" x14ac:dyDescent="0.25">
      <c r="A1560" s="168"/>
      <c r="B1560" s="157" t="s">
        <v>581</v>
      </c>
      <c r="C1560" s="128"/>
      <c r="D1560" s="153"/>
      <c r="E1560" s="158"/>
      <c r="F1560" s="159"/>
      <c r="G1560" s="39">
        <f t="shared" si="150"/>
        <v>0</v>
      </c>
      <c r="H1560" s="26">
        <f t="shared" si="151"/>
        <v>0</v>
      </c>
      <c r="I1560" s="167"/>
      <c r="R1560" s="149"/>
      <c r="S1560" s="149"/>
      <c r="T1560" s="13"/>
      <c r="U1560" s="5"/>
      <c r="V1560" s="5"/>
      <c r="W1560" s="5"/>
      <c r="X1560" s="5"/>
      <c r="Y1560" s="5"/>
      <c r="Z1560" s="5"/>
      <c r="AA1560" s="5"/>
      <c r="AB1560" s="5"/>
      <c r="AC1560" s="5"/>
      <c r="AD1560" s="5"/>
    </row>
    <row r="1561" spans="1:30" s="6" customFormat="1" x14ac:dyDescent="0.25">
      <c r="A1561" s="161">
        <v>7</v>
      </c>
      <c r="B1561" s="175" t="s">
        <v>582</v>
      </c>
      <c r="C1561" s="128"/>
      <c r="D1561" s="153"/>
      <c r="E1561" s="158"/>
      <c r="F1561" s="159"/>
      <c r="G1561" s="39">
        <f t="shared" si="150"/>
        <v>0</v>
      </c>
      <c r="H1561" s="26">
        <f t="shared" si="151"/>
        <v>0</v>
      </c>
      <c r="I1561" s="167"/>
      <c r="R1561" s="149"/>
      <c r="S1561" s="149"/>
      <c r="T1561" s="13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</row>
    <row r="1562" spans="1:30" s="6" customFormat="1" x14ac:dyDescent="0.25">
      <c r="A1562" s="168">
        <v>7.1</v>
      </c>
      <c r="B1562" s="182" t="s">
        <v>692</v>
      </c>
      <c r="C1562" s="128">
        <v>2</v>
      </c>
      <c r="D1562" s="177" t="s">
        <v>569</v>
      </c>
      <c r="E1562" s="158">
        <v>3400.25</v>
      </c>
      <c r="F1562" s="159">
        <f>ROUND(C1562*E1562,2)</f>
        <v>6800.5</v>
      </c>
      <c r="G1562" s="39">
        <f t="shared" si="150"/>
        <v>6800.5</v>
      </c>
      <c r="H1562" s="26">
        <f t="shared" si="151"/>
        <v>0</v>
      </c>
      <c r="I1562" s="167"/>
      <c r="R1562" s="149"/>
      <c r="S1562" s="149"/>
      <c r="T1562" s="13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</row>
    <row r="1563" spans="1:30" s="6" customFormat="1" x14ac:dyDescent="0.25">
      <c r="A1563" s="235">
        <v>7.2</v>
      </c>
      <c r="B1563" s="236" t="s">
        <v>583</v>
      </c>
      <c r="C1563" s="130">
        <v>70</v>
      </c>
      <c r="D1563" s="227" t="s">
        <v>569</v>
      </c>
      <c r="E1563" s="165">
        <v>1713.53</v>
      </c>
      <c r="F1563" s="166">
        <f>ROUND(C1563*E1563,2)</f>
        <v>119947.1</v>
      </c>
      <c r="G1563" s="39">
        <f t="shared" si="150"/>
        <v>119947.1</v>
      </c>
      <c r="H1563" s="26">
        <f t="shared" si="151"/>
        <v>0</v>
      </c>
      <c r="I1563" s="167"/>
      <c r="R1563" s="149"/>
      <c r="S1563" s="149"/>
      <c r="T1563" s="13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</row>
    <row r="1564" spans="1:30" s="6" customFormat="1" x14ac:dyDescent="0.25">
      <c r="A1564" s="168">
        <v>7.3</v>
      </c>
      <c r="B1564" s="182" t="s">
        <v>584</v>
      </c>
      <c r="C1564" s="128">
        <v>319</v>
      </c>
      <c r="D1564" s="177" t="s">
        <v>569</v>
      </c>
      <c r="E1564" s="158">
        <v>1565.4</v>
      </c>
      <c r="F1564" s="159">
        <f>ROUND(C1564*E1564,2)</f>
        <v>499362.6</v>
      </c>
      <c r="G1564" s="39">
        <f t="shared" si="150"/>
        <v>499362.6</v>
      </c>
      <c r="H1564" s="26">
        <f t="shared" si="151"/>
        <v>0</v>
      </c>
      <c r="I1564" s="167"/>
      <c r="R1564" s="149"/>
      <c r="S1564" s="149"/>
      <c r="T1564" s="13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</row>
    <row r="1565" spans="1:30" s="6" customFormat="1" x14ac:dyDescent="0.25">
      <c r="A1565" s="168"/>
      <c r="B1565" s="157"/>
      <c r="C1565" s="128"/>
      <c r="D1565" s="153"/>
      <c r="E1565" s="158"/>
      <c r="F1565" s="159"/>
      <c r="G1565" s="39">
        <f t="shared" si="150"/>
        <v>0</v>
      </c>
      <c r="H1565" s="26">
        <f t="shared" si="151"/>
        <v>0</v>
      </c>
      <c r="I1565" s="167"/>
      <c r="R1565" s="149"/>
      <c r="S1565" s="149"/>
      <c r="T1565" s="13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</row>
    <row r="1566" spans="1:30" s="6" customFormat="1" x14ac:dyDescent="0.25">
      <c r="A1566" s="161">
        <v>8</v>
      </c>
      <c r="B1566" s="175" t="s">
        <v>585</v>
      </c>
      <c r="C1566" s="128"/>
      <c r="D1566" s="153"/>
      <c r="E1566" s="158"/>
      <c r="F1566" s="159"/>
      <c r="G1566" s="39">
        <f t="shared" si="150"/>
        <v>0</v>
      </c>
      <c r="H1566" s="26">
        <f t="shared" si="151"/>
        <v>0</v>
      </c>
      <c r="I1566" s="167"/>
      <c r="R1566" s="149"/>
      <c r="S1566" s="149"/>
      <c r="T1566" s="13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</row>
    <row r="1567" spans="1:30" s="6" customFormat="1" x14ac:dyDescent="0.25">
      <c r="A1567" s="168"/>
      <c r="B1567" s="157"/>
      <c r="C1567" s="128"/>
      <c r="D1567" s="153"/>
      <c r="E1567" s="158"/>
      <c r="F1567" s="159"/>
      <c r="G1567" s="39">
        <f t="shared" si="150"/>
        <v>0</v>
      </c>
      <c r="H1567" s="26">
        <f t="shared" si="151"/>
        <v>0</v>
      </c>
      <c r="I1567" s="167"/>
      <c r="R1567" s="149"/>
      <c r="S1567" s="149"/>
      <c r="T1567" s="13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</row>
    <row r="1568" spans="1:30" s="6" customFormat="1" x14ac:dyDescent="0.25">
      <c r="A1568" s="183">
        <v>8.1</v>
      </c>
      <c r="B1568" s="184" t="s">
        <v>693</v>
      </c>
      <c r="C1568" s="128"/>
      <c r="D1568" s="185"/>
      <c r="E1568" s="158"/>
      <c r="F1568" s="187"/>
      <c r="G1568" s="39">
        <f t="shared" si="150"/>
        <v>0</v>
      </c>
      <c r="H1568" s="26">
        <f t="shared" si="151"/>
        <v>0</v>
      </c>
      <c r="I1568" s="167"/>
      <c r="R1568" s="149"/>
      <c r="S1568" s="149"/>
      <c r="T1568" s="13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</row>
    <row r="1569" spans="1:30" s="6" customFormat="1" x14ac:dyDescent="0.25">
      <c r="A1569" s="188" t="s">
        <v>89</v>
      </c>
      <c r="B1569" s="189" t="s">
        <v>18</v>
      </c>
      <c r="C1569" s="128">
        <v>1</v>
      </c>
      <c r="D1569" s="185" t="s">
        <v>42</v>
      </c>
      <c r="E1569" s="158">
        <v>291.64999999999998</v>
      </c>
      <c r="F1569" s="190">
        <f t="shared" ref="F1569:F1576" si="152">ROUND(E1569*C1569,2)</f>
        <v>291.64999999999998</v>
      </c>
      <c r="G1569" s="39">
        <f t="shared" si="150"/>
        <v>291.64999999999998</v>
      </c>
      <c r="H1569" s="26">
        <f t="shared" si="151"/>
        <v>0</v>
      </c>
      <c r="I1569" s="167"/>
      <c r="R1569" s="149"/>
      <c r="S1569" s="149"/>
      <c r="T1569" s="13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</row>
    <row r="1570" spans="1:30" s="6" customFormat="1" ht="26.4" x14ac:dyDescent="0.25">
      <c r="A1570" s="188" t="s">
        <v>90</v>
      </c>
      <c r="B1570" s="189" t="s">
        <v>613</v>
      </c>
      <c r="C1570" s="128">
        <v>12.5</v>
      </c>
      <c r="D1570" s="191" t="s">
        <v>19</v>
      </c>
      <c r="E1570" s="158">
        <v>1410.47</v>
      </c>
      <c r="F1570" s="190">
        <f t="shared" si="152"/>
        <v>17630.88</v>
      </c>
      <c r="G1570" s="39">
        <f t="shared" si="150"/>
        <v>17630.88</v>
      </c>
      <c r="H1570" s="26">
        <f t="shared" si="151"/>
        <v>0</v>
      </c>
      <c r="I1570" s="167"/>
      <c r="R1570" s="149"/>
      <c r="S1570" s="149"/>
      <c r="T1570" s="13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</row>
    <row r="1571" spans="1:30" s="6" customFormat="1" ht="26.4" x14ac:dyDescent="0.25">
      <c r="A1571" s="188" t="s">
        <v>92</v>
      </c>
      <c r="B1571" s="160" t="s">
        <v>573</v>
      </c>
      <c r="C1571" s="128">
        <v>4</v>
      </c>
      <c r="D1571" s="191" t="s">
        <v>42</v>
      </c>
      <c r="E1571" s="158">
        <v>2767.21</v>
      </c>
      <c r="F1571" s="190">
        <f t="shared" si="152"/>
        <v>11068.84</v>
      </c>
      <c r="G1571" s="39">
        <f t="shared" si="150"/>
        <v>11068.84</v>
      </c>
      <c r="H1571" s="26">
        <f t="shared" si="151"/>
        <v>0</v>
      </c>
      <c r="I1571" s="167"/>
      <c r="R1571" s="149"/>
      <c r="S1571" s="149"/>
      <c r="T1571" s="13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</row>
    <row r="1572" spans="1:30" s="6" customFormat="1" x14ac:dyDescent="0.25">
      <c r="A1572" s="188" t="s">
        <v>94</v>
      </c>
      <c r="B1572" s="196" t="s">
        <v>614</v>
      </c>
      <c r="C1572" s="128">
        <v>2</v>
      </c>
      <c r="D1572" s="191" t="s">
        <v>42</v>
      </c>
      <c r="E1572" s="158">
        <v>1565.4</v>
      </c>
      <c r="F1572" s="190">
        <f t="shared" si="152"/>
        <v>3130.8</v>
      </c>
      <c r="G1572" s="39">
        <f t="shared" si="150"/>
        <v>3130.8</v>
      </c>
      <c r="H1572" s="26">
        <f t="shared" si="151"/>
        <v>0</v>
      </c>
      <c r="I1572" s="167"/>
      <c r="R1572" s="149"/>
      <c r="S1572" s="149"/>
      <c r="T1572" s="13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</row>
    <row r="1573" spans="1:30" s="6" customFormat="1" x14ac:dyDescent="0.25">
      <c r="A1573" s="188" t="s">
        <v>96</v>
      </c>
      <c r="B1573" s="196" t="s">
        <v>593</v>
      </c>
      <c r="C1573" s="128">
        <v>2</v>
      </c>
      <c r="D1573" s="191" t="s">
        <v>42</v>
      </c>
      <c r="E1573" s="158">
        <v>750</v>
      </c>
      <c r="F1573" s="190">
        <f t="shared" si="152"/>
        <v>1500</v>
      </c>
      <c r="G1573" s="39">
        <f t="shared" si="150"/>
        <v>1500</v>
      </c>
      <c r="H1573" s="26">
        <f t="shared" si="151"/>
        <v>0</v>
      </c>
      <c r="I1573" s="167"/>
      <c r="R1573" s="149"/>
      <c r="S1573" s="149"/>
      <c r="T1573" s="13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</row>
    <row r="1574" spans="1:30" s="6" customFormat="1" x14ac:dyDescent="0.25">
      <c r="A1574" s="188" t="s">
        <v>98</v>
      </c>
      <c r="B1574" s="196" t="s">
        <v>694</v>
      </c>
      <c r="C1574" s="128">
        <f>12.5*0.66</f>
        <v>8.25</v>
      </c>
      <c r="D1574" s="191" t="s">
        <v>24</v>
      </c>
      <c r="E1574" s="158">
        <v>130.81</v>
      </c>
      <c r="F1574" s="190">
        <f t="shared" si="152"/>
        <v>1079.18</v>
      </c>
      <c r="G1574" s="39">
        <f t="shared" si="150"/>
        <v>1079.18</v>
      </c>
      <c r="H1574" s="26">
        <f t="shared" si="151"/>
        <v>0</v>
      </c>
      <c r="I1574" s="167"/>
      <c r="R1574" s="149"/>
      <c r="S1574" s="149"/>
      <c r="T1574" s="13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</row>
    <row r="1575" spans="1:30" s="6" customFormat="1" ht="26.25" customHeight="1" x14ac:dyDescent="0.25">
      <c r="A1575" s="188" t="s">
        <v>100</v>
      </c>
      <c r="B1575" s="160" t="s">
        <v>562</v>
      </c>
      <c r="C1575" s="128">
        <v>7.84</v>
      </c>
      <c r="D1575" s="191" t="s">
        <v>24</v>
      </c>
      <c r="E1575" s="158">
        <v>172.55</v>
      </c>
      <c r="F1575" s="190">
        <f t="shared" si="152"/>
        <v>1352.79</v>
      </c>
      <c r="G1575" s="39">
        <f t="shared" si="150"/>
        <v>1352.79</v>
      </c>
      <c r="H1575" s="26">
        <f t="shared" si="151"/>
        <v>0</v>
      </c>
      <c r="I1575" s="167"/>
      <c r="R1575" s="149"/>
      <c r="S1575" s="149"/>
      <c r="T1575" s="13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</row>
    <row r="1576" spans="1:30" s="6" customFormat="1" ht="26.4" x14ac:dyDescent="0.25">
      <c r="A1576" s="188" t="s">
        <v>102</v>
      </c>
      <c r="B1576" s="160" t="s">
        <v>563</v>
      </c>
      <c r="C1576" s="128">
        <v>1</v>
      </c>
      <c r="D1576" s="191" t="s">
        <v>569</v>
      </c>
      <c r="E1576" s="158">
        <v>204.64</v>
      </c>
      <c r="F1576" s="190">
        <f t="shared" si="152"/>
        <v>204.64</v>
      </c>
      <c r="G1576" s="39">
        <f t="shared" si="150"/>
        <v>204.64</v>
      </c>
      <c r="H1576" s="26">
        <f t="shared" si="151"/>
        <v>0</v>
      </c>
      <c r="I1576" s="167"/>
      <c r="R1576" s="149"/>
      <c r="S1576" s="149"/>
      <c r="T1576" s="13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</row>
    <row r="1577" spans="1:30" s="6" customFormat="1" x14ac:dyDescent="0.25">
      <c r="A1577" s="188" t="s">
        <v>104</v>
      </c>
      <c r="B1577" s="189" t="s">
        <v>599</v>
      </c>
      <c r="C1577" s="128">
        <v>1</v>
      </c>
      <c r="D1577" s="185" t="s">
        <v>569</v>
      </c>
      <c r="E1577" s="158">
        <v>10500</v>
      </c>
      <c r="F1577" s="190">
        <f>ROUND(E1577*C1577,2)</f>
        <v>10500</v>
      </c>
      <c r="G1577" s="39">
        <f t="shared" si="150"/>
        <v>10500</v>
      </c>
      <c r="H1577" s="26">
        <f t="shared" si="151"/>
        <v>0</v>
      </c>
      <c r="I1577" s="167"/>
      <c r="R1577" s="149"/>
      <c r="S1577" s="149"/>
      <c r="T1577" s="13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</row>
    <row r="1578" spans="1:30" s="6" customFormat="1" x14ac:dyDescent="0.25">
      <c r="A1578" s="168"/>
      <c r="B1578" s="157"/>
      <c r="C1578" s="128"/>
      <c r="D1578" s="153"/>
      <c r="E1578" s="158"/>
      <c r="F1578" s="159"/>
      <c r="G1578" s="39">
        <f t="shared" si="150"/>
        <v>0</v>
      </c>
      <c r="H1578" s="26">
        <f t="shared" si="151"/>
        <v>0</v>
      </c>
      <c r="I1578" s="167"/>
      <c r="R1578" s="149"/>
      <c r="S1578" s="149"/>
      <c r="T1578" s="13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</row>
    <row r="1579" spans="1:30" s="6" customFormat="1" x14ac:dyDescent="0.25">
      <c r="A1579" s="183">
        <v>8.1999999999999993</v>
      </c>
      <c r="B1579" s="184" t="s">
        <v>695</v>
      </c>
      <c r="C1579" s="128"/>
      <c r="D1579" s="185"/>
      <c r="E1579" s="158"/>
      <c r="F1579" s="187"/>
      <c r="G1579" s="39">
        <f t="shared" si="150"/>
        <v>0</v>
      </c>
      <c r="H1579" s="26">
        <f t="shared" si="151"/>
        <v>0</v>
      </c>
      <c r="I1579" s="167"/>
      <c r="R1579" s="149"/>
      <c r="S1579" s="149"/>
      <c r="T1579" s="13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</row>
    <row r="1580" spans="1:30" s="6" customFormat="1" x14ac:dyDescent="0.25">
      <c r="A1580" s="188" t="s">
        <v>107</v>
      </c>
      <c r="B1580" s="189" t="s">
        <v>18</v>
      </c>
      <c r="C1580" s="128">
        <v>1</v>
      </c>
      <c r="D1580" s="185" t="s">
        <v>42</v>
      </c>
      <c r="E1580" s="158">
        <v>291.64999999999998</v>
      </c>
      <c r="F1580" s="190">
        <f t="shared" ref="F1580:F1587" si="153">ROUND(E1580*C1580,2)</f>
        <v>291.64999999999998</v>
      </c>
      <c r="G1580" s="39">
        <f t="shared" si="150"/>
        <v>291.64999999999998</v>
      </c>
      <c r="H1580" s="26">
        <f t="shared" si="151"/>
        <v>0</v>
      </c>
      <c r="I1580" s="167"/>
      <c r="R1580" s="149"/>
      <c r="S1580" s="149"/>
      <c r="T1580" s="13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</row>
    <row r="1581" spans="1:30" s="6" customFormat="1" ht="26.4" x14ac:dyDescent="0.25">
      <c r="A1581" s="188" t="s">
        <v>108</v>
      </c>
      <c r="B1581" s="189" t="s">
        <v>613</v>
      </c>
      <c r="C1581" s="128">
        <v>10</v>
      </c>
      <c r="D1581" s="191" t="s">
        <v>19</v>
      </c>
      <c r="E1581" s="158">
        <v>1410.47</v>
      </c>
      <c r="F1581" s="190">
        <f t="shared" si="153"/>
        <v>14104.7</v>
      </c>
      <c r="G1581" s="39">
        <f t="shared" si="150"/>
        <v>14104.7</v>
      </c>
      <c r="H1581" s="26">
        <f t="shared" si="151"/>
        <v>0</v>
      </c>
      <c r="I1581" s="167"/>
      <c r="R1581" s="149"/>
      <c r="S1581" s="149"/>
      <c r="T1581" s="13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</row>
    <row r="1582" spans="1:30" s="6" customFormat="1" ht="26.4" x14ac:dyDescent="0.25">
      <c r="A1582" s="188" t="s">
        <v>110</v>
      </c>
      <c r="B1582" s="160" t="s">
        <v>573</v>
      </c>
      <c r="C1582" s="128">
        <v>4</v>
      </c>
      <c r="D1582" s="191" t="s">
        <v>42</v>
      </c>
      <c r="E1582" s="158">
        <v>2767.21</v>
      </c>
      <c r="F1582" s="190">
        <f t="shared" si="153"/>
        <v>11068.84</v>
      </c>
      <c r="G1582" s="39">
        <f t="shared" si="150"/>
        <v>11068.84</v>
      </c>
      <c r="H1582" s="26">
        <f t="shared" si="151"/>
        <v>0</v>
      </c>
      <c r="I1582" s="167"/>
      <c r="R1582" s="149"/>
      <c r="S1582" s="149"/>
      <c r="T1582" s="13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</row>
    <row r="1583" spans="1:30" s="6" customFormat="1" x14ac:dyDescent="0.25">
      <c r="A1583" s="188" t="s">
        <v>112</v>
      </c>
      <c r="B1583" s="196" t="s">
        <v>614</v>
      </c>
      <c r="C1583" s="128">
        <v>2</v>
      </c>
      <c r="D1583" s="191" t="s">
        <v>42</v>
      </c>
      <c r="E1583" s="158">
        <v>1565.4</v>
      </c>
      <c r="F1583" s="190">
        <f t="shared" si="153"/>
        <v>3130.8</v>
      </c>
      <c r="G1583" s="39">
        <f t="shared" si="150"/>
        <v>3130.8</v>
      </c>
      <c r="H1583" s="26">
        <f t="shared" si="151"/>
        <v>0</v>
      </c>
      <c r="I1583" s="167"/>
      <c r="R1583" s="149"/>
      <c r="S1583" s="149"/>
      <c r="T1583" s="13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</row>
    <row r="1584" spans="1:30" s="6" customFormat="1" x14ac:dyDescent="0.25">
      <c r="A1584" s="188" t="s">
        <v>114</v>
      </c>
      <c r="B1584" s="196" t="s">
        <v>593</v>
      </c>
      <c r="C1584" s="128">
        <v>2</v>
      </c>
      <c r="D1584" s="191" t="s">
        <v>42</v>
      </c>
      <c r="E1584" s="158">
        <v>750</v>
      </c>
      <c r="F1584" s="190">
        <f t="shared" si="153"/>
        <v>1500</v>
      </c>
      <c r="G1584" s="39">
        <f t="shared" si="150"/>
        <v>1500</v>
      </c>
      <c r="H1584" s="26">
        <f t="shared" si="151"/>
        <v>0</v>
      </c>
      <c r="I1584" s="167"/>
      <c r="R1584" s="149"/>
      <c r="S1584" s="149"/>
      <c r="T1584" s="13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</row>
    <row r="1585" spans="1:30" s="6" customFormat="1" x14ac:dyDescent="0.25">
      <c r="A1585" s="188" t="s">
        <v>116</v>
      </c>
      <c r="B1585" s="196" t="s">
        <v>694</v>
      </c>
      <c r="C1585" s="128">
        <v>6.6000000000000005</v>
      </c>
      <c r="D1585" s="191" t="s">
        <v>24</v>
      </c>
      <c r="E1585" s="158">
        <v>130.81</v>
      </c>
      <c r="F1585" s="190">
        <f t="shared" si="153"/>
        <v>863.35</v>
      </c>
      <c r="G1585" s="39">
        <f t="shared" si="150"/>
        <v>863.35</v>
      </c>
      <c r="H1585" s="26">
        <f t="shared" si="151"/>
        <v>0</v>
      </c>
      <c r="I1585" s="167"/>
      <c r="R1585" s="149"/>
      <c r="S1585" s="149"/>
      <c r="T1585" s="13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</row>
    <row r="1586" spans="1:30" s="6" customFormat="1" ht="24.75" customHeight="1" x14ac:dyDescent="0.25">
      <c r="A1586" s="188" t="s">
        <v>118</v>
      </c>
      <c r="B1586" s="160" t="s">
        <v>562</v>
      </c>
      <c r="C1586" s="128">
        <v>6.2700000000000005</v>
      </c>
      <c r="D1586" s="191" t="s">
        <v>24</v>
      </c>
      <c r="E1586" s="158">
        <v>172.55</v>
      </c>
      <c r="F1586" s="190">
        <f t="shared" si="153"/>
        <v>1081.8900000000001</v>
      </c>
      <c r="G1586" s="39">
        <f t="shared" si="150"/>
        <v>1081.8900000000001</v>
      </c>
      <c r="H1586" s="26">
        <f t="shared" si="151"/>
        <v>0</v>
      </c>
      <c r="I1586" s="167"/>
      <c r="R1586" s="149"/>
      <c r="S1586" s="149"/>
      <c r="T1586" s="13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</row>
    <row r="1587" spans="1:30" s="6" customFormat="1" ht="26.4" x14ac:dyDescent="0.25">
      <c r="A1587" s="188" t="s">
        <v>120</v>
      </c>
      <c r="B1587" s="160" t="s">
        <v>563</v>
      </c>
      <c r="C1587" s="128">
        <v>1</v>
      </c>
      <c r="D1587" s="191" t="s">
        <v>569</v>
      </c>
      <c r="E1587" s="158">
        <v>204.64</v>
      </c>
      <c r="F1587" s="190">
        <f t="shared" si="153"/>
        <v>204.64</v>
      </c>
      <c r="G1587" s="39">
        <f t="shared" si="150"/>
        <v>204.64</v>
      </c>
      <c r="H1587" s="26">
        <f t="shared" si="151"/>
        <v>0</v>
      </c>
      <c r="I1587" s="167"/>
      <c r="R1587" s="149"/>
      <c r="S1587" s="149"/>
      <c r="T1587" s="13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</row>
    <row r="1588" spans="1:30" s="6" customFormat="1" x14ac:dyDescent="0.25">
      <c r="A1588" s="188" t="s">
        <v>610</v>
      </c>
      <c r="B1588" s="196" t="s">
        <v>599</v>
      </c>
      <c r="C1588" s="128">
        <v>1</v>
      </c>
      <c r="D1588" s="191" t="s">
        <v>569</v>
      </c>
      <c r="E1588" s="158">
        <v>9500</v>
      </c>
      <c r="F1588" s="190">
        <f>ROUND(E1588*C1588,2)</f>
        <v>9500</v>
      </c>
      <c r="G1588" s="39">
        <f t="shared" si="150"/>
        <v>9500</v>
      </c>
      <c r="H1588" s="26">
        <f t="shared" si="151"/>
        <v>0</v>
      </c>
      <c r="I1588" s="167"/>
      <c r="R1588" s="149"/>
      <c r="S1588" s="149"/>
      <c r="T1588" s="13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</row>
    <row r="1589" spans="1:30" s="6" customFormat="1" x14ac:dyDescent="0.25">
      <c r="A1589" s="168"/>
      <c r="B1589" s="157"/>
      <c r="C1589" s="128"/>
      <c r="D1589" s="153"/>
      <c r="E1589" s="158"/>
      <c r="F1589" s="159"/>
      <c r="G1589" s="39">
        <f t="shared" si="150"/>
        <v>0</v>
      </c>
      <c r="H1589" s="26">
        <f t="shared" si="151"/>
        <v>0</v>
      </c>
      <c r="I1589" s="167"/>
      <c r="R1589" s="149"/>
      <c r="S1589" s="149"/>
      <c r="T1589" s="13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</row>
    <row r="1590" spans="1:30" s="6" customFormat="1" x14ac:dyDescent="0.25">
      <c r="A1590" s="202">
        <v>9</v>
      </c>
      <c r="B1590" s="175" t="s">
        <v>645</v>
      </c>
      <c r="C1590" s="198"/>
      <c r="D1590" s="153"/>
      <c r="E1590" s="158"/>
      <c r="F1590" s="159"/>
      <c r="G1590" s="39">
        <f t="shared" si="150"/>
        <v>0</v>
      </c>
      <c r="H1590" s="26">
        <f t="shared" si="151"/>
        <v>0</v>
      </c>
      <c r="I1590" s="167"/>
      <c r="R1590" s="149"/>
      <c r="S1590" s="149"/>
      <c r="T1590" s="13"/>
      <c r="U1590" s="5"/>
      <c r="V1590" s="5"/>
      <c r="W1590" s="5"/>
      <c r="X1590" s="5"/>
      <c r="Y1590" s="5"/>
      <c r="Z1590" s="5"/>
      <c r="AA1590" s="5"/>
      <c r="AB1590" s="5"/>
      <c r="AC1590" s="5"/>
      <c r="AD1590" s="5"/>
    </row>
    <row r="1591" spans="1:30" s="6" customFormat="1" x14ac:dyDescent="0.25">
      <c r="A1591" s="168"/>
      <c r="B1591" s="157"/>
      <c r="C1591" s="198"/>
      <c r="D1591" s="153"/>
      <c r="E1591" s="158"/>
      <c r="F1591" s="159"/>
      <c r="G1591" s="39">
        <f t="shared" si="150"/>
        <v>0</v>
      </c>
      <c r="H1591" s="26">
        <f t="shared" si="151"/>
        <v>0</v>
      </c>
      <c r="I1591" s="167"/>
      <c r="R1591" s="149"/>
      <c r="S1591" s="149"/>
      <c r="T1591" s="13"/>
      <c r="U1591" s="5"/>
      <c r="V1591" s="5"/>
      <c r="W1591" s="5"/>
      <c r="X1591" s="5"/>
      <c r="Y1591" s="5"/>
      <c r="Z1591" s="5"/>
      <c r="AA1591" s="5"/>
      <c r="AB1591" s="5"/>
      <c r="AC1591" s="5"/>
      <c r="AD1591" s="5"/>
    </row>
    <row r="1592" spans="1:30" s="6" customFormat="1" x14ac:dyDescent="0.25">
      <c r="A1592" s="203">
        <v>9.1</v>
      </c>
      <c r="B1592" s="175" t="s">
        <v>696</v>
      </c>
      <c r="C1592" s="237"/>
      <c r="D1592" s="153"/>
      <c r="E1592" s="158"/>
      <c r="F1592" s="159"/>
      <c r="G1592" s="39">
        <f t="shared" si="150"/>
        <v>0</v>
      </c>
      <c r="H1592" s="26">
        <f t="shared" si="151"/>
        <v>0</v>
      </c>
      <c r="I1592" s="167"/>
      <c r="R1592" s="149"/>
      <c r="S1592" s="149"/>
      <c r="T1592" s="13"/>
      <c r="U1592" s="5"/>
      <c r="V1592" s="5"/>
      <c r="W1592" s="5"/>
      <c r="X1592" s="5"/>
      <c r="Y1592" s="5"/>
      <c r="Z1592" s="5"/>
      <c r="AA1592" s="5"/>
      <c r="AB1592" s="5"/>
      <c r="AC1592" s="5"/>
      <c r="AD1592" s="5"/>
    </row>
    <row r="1593" spans="1:30" s="6" customFormat="1" x14ac:dyDescent="0.25">
      <c r="A1593" s="188" t="s">
        <v>523</v>
      </c>
      <c r="B1593" s="204" t="s">
        <v>648</v>
      </c>
      <c r="C1593" s="128">
        <v>250</v>
      </c>
      <c r="D1593" s="185" t="s">
        <v>42</v>
      </c>
      <c r="E1593" s="158">
        <v>80</v>
      </c>
      <c r="F1593" s="187">
        <f t="shared" ref="F1593:F1605" si="154">ROUND((C1593*E1593),2)</f>
        <v>20000</v>
      </c>
      <c r="G1593" s="39">
        <f t="shared" si="150"/>
        <v>20000</v>
      </c>
      <c r="H1593" s="26">
        <f t="shared" si="151"/>
        <v>0</v>
      </c>
      <c r="I1593" s="167"/>
      <c r="R1593" s="149"/>
      <c r="S1593" s="149"/>
      <c r="T1593" s="13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</row>
    <row r="1594" spans="1:30" s="6" customFormat="1" ht="26.4" x14ac:dyDescent="0.25">
      <c r="A1594" s="188" t="s">
        <v>525</v>
      </c>
      <c r="B1594" s="201" t="s">
        <v>650</v>
      </c>
      <c r="C1594" s="128">
        <v>3000</v>
      </c>
      <c r="D1594" s="205" t="s">
        <v>19</v>
      </c>
      <c r="E1594" s="158">
        <v>14.23</v>
      </c>
      <c r="F1594" s="187">
        <f t="shared" si="154"/>
        <v>42690</v>
      </c>
      <c r="G1594" s="39">
        <f t="shared" si="150"/>
        <v>42690</v>
      </c>
      <c r="H1594" s="26">
        <f t="shared" si="151"/>
        <v>0</v>
      </c>
      <c r="I1594" s="167"/>
      <c r="R1594" s="149"/>
      <c r="S1594" s="149"/>
      <c r="T1594" s="13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</row>
    <row r="1595" spans="1:30" s="6" customFormat="1" x14ac:dyDescent="0.25">
      <c r="A1595" s="188" t="s">
        <v>588</v>
      </c>
      <c r="B1595" s="201" t="s">
        <v>652</v>
      </c>
      <c r="C1595" s="128">
        <v>500</v>
      </c>
      <c r="D1595" s="185" t="s">
        <v>42</v>
      </c>
      <c r="E1595" s="158">
        <v>84.42</v>
      </c>
      <c r="F1595" s="187">
        <f t="shared" si="154"/>
        <v>42210</v>
      </c>
      <c r="G1595" s="39">
        <f t="shared" si="150"/>
        <v>42210</v>
      </c>
      <c r="H1595" s="26">
        <f t="shared" si="151"/>
        <v>0</v>
      </c>
      <c r="I1595" s="167"/>
      <c r="R1595" s="149"/>
      <c r="S1595" s="149"/>
      <c r="T1595" s="13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</row>
    <row r="1596" spans="1:30" s="6" customFormat="1" x14ac:dyDescent="0.25">
      <c r="A1596" s="188" t="s">
        <v>590</v>
      </c>
      <c r="B1596" s="201" t="s">
        <v>654</v>
      </c>
      <c r="C1596" s="128">
        <v>500</v>
      </c>
      <c r="D1596" s="185" t="s">
        <v>42</v>
      </c>
      <c r="E1596" s="158">
        <v>26.5</v>
      </c>
      <c r="F1596" s="187">
        <f t="shared" si="154"/>
        <v>13250</v>
      </c>
      <c r="G1596" s="39">
        <f t="shared" si="150"/>
        <v>13250</v>
      </c>
      <c r="H1596" s="26">
        <f t="shared" si="151"/>
        <v>0</v>
      </c>
      <c r="I1596" s="167"/>
      <c r="R1596" s="149"/>
      <c r="S1596" s="149"/>
      <c r="T1596" s="13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</row>
    <row r="1597" spans="1:30" s="6" customFormat="1" x14ac:dyDescent="0.25">
      <c r="A1597" s="188" t="s">
        <v>592</v>
      </c>
      <c r="B1597" s="201" t="s">
        <v>656</v>
      </c>
      <c r="C1597" s="128">
        <v>375</v>
      </c>
      <c r="D1597" s="185" t="s">
        <v>19</v>
      </c>
      <c r="E1597" s="158">
        <v>292.05</v>
      </c>
      <c r="F1597" s="187">
        <f t="shared" si="154"/>
        <v>109518.75</v>
      </c>
      <c r="G1597" s="39">
        <f t="shared" si="150"/>
        <v>109518.75</v>
      </c>
      <c r="H1597" s="26">
        <f t="shared" si="151"/>
        <v>0</v>
      </c>
      <c r="I1597" s="167"/>
      <c r="R1597" s="149"/>
      <c r="S1597" s="149"/>
      <c r="T1597" s="13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</row>
    <row r="1598" spans="1:30" s="6" customFormat="1" x14ac:dyDescent="0.25">
      <c r="A1598" s="188" t="s">
        <v>594</v>
      </c>
      <c r="B1598" s="201" t="s">
        <v>658</v>
      </c>
      <c r="C1598" s="128">
        <v>250</v>
      </c>
      <c r="D1598" s="185" t="s">
        <v>42</v>
      </c>
      <c r="E1598" s="158">
        <v>35.4</v>
      </c>
      <c r="F1598" s="187">
        <f t="shared" si="154"/>
        <v>8850</v>
      </c>
      <c r="G1598" s="39">
        <f t="shared" si="150"/>
        <v>8850</v>
      </c>
      <c r="H1598" s="26">
        <f t="shared" si="151"/>
        <v>0</v>
      </c>
      <c r="I1598" s="167"/>
      <c r="R1598" s="149"/>
      <c r="S1598" s="149"/>
      <c r="T1598" s="13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</row>
    <row r="1599" spans="1:30" s="6" customFormat="1" x14ac:dyDescent="0.25">
      <c r="A1599" s="188" t="s">
        <v>596</v>
      </c>
      <c r="B1599" s="201" t="s">
        <v>660</v>
      </c>
      <c r="C1599" s="128">
        <v>250</v>
      </c>
      <c r="D1599" s="185" t="s">
        <v>42</v>
      </c>
      <c r="E1599" s="158">
        <v>28.32</v>
      </c>
      <c r="F1599" s="187">
        <f t="shared" si="154"/>
        <v>7080</v>
      </c>
      <c r="G1599" s="39">
        <f t="shared" si="150"/>
        <v>7080</v>
      </c>
      <c r="H1599" s="26">
        <f t="shared" si="151"/>
        <v>0</v>
      </c>
      <c r="I1599" s="167"/>
      <c r="R1599" s="149"/>
      <c r="S1599" s="149"/>
      <c r="T1599" s="13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</row>
    <row r="1600" spans="1:30" s="6" customFormat="1" x14ac:dyDescent="0.25">
      <c r="A1600" s="188" t="s">
        <v>597</v>
      </c>
      <c r="B1600" s="201" t="s">
        <v>662</v>
      </c>
      <c r="C1600" s="128">
        <v>250</v>
      </c>
      <c r="D1600" s="185" t="s">
        <v>42</v>
      </c>
      <c r="E1600" s="158">
        <v>286.36</v>
      </c>
      <c r="F1600" s="187">
        <f t="shared" si="154"/>
        <v>71590</v>
      </c>
      <c r="G1600" s="39">
        <f t="shared" si="150"/>
        <v>71590</v>
      </c>
      <c r="H1600" s="26">
        <f t="shared" si="151"/>
        <v>0</v>
      </c>
      <c r="I1600" s="167"/>
      <c r="R1600" s="149"/>
      <c r="S1600" s="149"/>
      <c r="T1600" s="13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</row>
    <row r="1601" spans="1:30" s="6" customFormat="1" x14ac:dyDescent="0.25">
      <c r="A1601" s="188" t="s">
        <v>598</v>
      </c>
      <c r="B1601" s="201" t="s">
        <v>664</v>
      </c>
      <c r="C1601" s="128">
        <v>250</v>
      </c>
      <c r="D1601" s="185" t="s">
        <v>42</v>
      </c>
      <c r="E1601" s="158">
        <v>380</v>
      </c>
      <c r="F1601" s="187">
        <f t="shared" si="154"/>
        <v>95000</v>
      </c>
      <c r="G1601" s="39">
        <f t="shared" si="150"/>
        <v>95000</v>
      </c>
      <c r="H1601" s="26">
        <f t="shared" si="151"/>
        <v>0</v>
      </c>
      <c r="I1601" s="167"/>
      <c r="R1601" s="149"/>
      <c r="S1601" s="149"/>
      <c r="T1601" s="13"/>
      <c r="U1601" s="5"/>
      <c r="V1601" s="5"/>
      <c r="W1601" s="5"/>
      <c r="X1601" s="5"/>
      <c r="Y1601" s="5"/>
      <c r="Z1601" s="5"/>
      <c r="AA1601" s="5"/>
      <c r="AB1601" s="5"/>
      <c r="AC1601" s="5"/>
      <c r="AD1601" s="5"/>
    </row>
    <row r="1602" spans="1:30" s="6" customFormat="1" x14ac:dyDescent="0.25">
      <c r="A1602" s="188" t="s">
        <v>697</v>
      </c>
      <c r="B1602" s="201" t="s">
        <v>171</v>
      </c>
      <c r="C1602" s="128">
        <v>250</v>
      </c>
      <c r="D1602" s="185" t="s">
        <v>42</v>
      </c>
      <c r="E1602" s="158">
        <v>21.67</v>
      </c>
      <c r="F1602" s="187">
        <f t="shared" si="154"/>
        <v>5417.5</v>
      </c>
      <c r="G1602" s="39">
        <f t="shared" si="150"/>
        <v>5417.5</v>
      </c>
      <c r="H1602" s="26">
        <f t="shared" si="151"/>
        <v>0</v>
      </c>
      <c r="I1602" s="167"/>
      <c r="R1602" s="149"/>
      <c r="S1602" s="149"/>
      <c r="T1602" s="13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</row>
    <row r="1603" spans="1:30" s="6" customFormat="1" x14ac:dyDescent="0.25">
      <c r="A1603" s="188" t="s">
        <v>698</v>
      </c>
      <c r="B1603" s="201" t="s">
        <v>667</v>
      </c>
      <c r="C1603" s="128">
        <v>250</v>
      </c>
      <c r="D1603" s="185" t="s">
        <v>42</v>
      </c>
      <c r="E1603" s="158">
        <v>350</v>
      </c>
      <c r="F1603" s="187">
        <f t="shared" si="154"/>
        <v>87500</v>
      </c>
      <c r="G1603" s="39">
        <f t="shared" si="150"/>
        <v>87500</v>
      </c>
      <c r="H1603" s="26">
        <f t="shared" si="151"/>
        <v>0</v>
      </c>
      <c r="I1603" s="167"/>
      <c r="R1603" s="149"/>
      <c r="S1603" s="149"/>
      <c r="T1603" s="13"/>
      <c r="U1603" s="5"/>
      <c r="V1603" s="5"/>
      <c r="W1603" s="5"/>
      <c r="X1603" s="5"/>
      <c r="Y1603" s="5"/>
      <c r="Z1603" s="5"/>
      <c r="AA1603" s="5"/>
      <c r="AB1603" s="5"/>
      <c r="AC1603" s="5"/>
      <c r="AD1603" s="5"/>
    </row>
    <row r="1604" spans="1:30" s="6" customFormat="1" x14ac:dyDescent="0.25">
      <c r="A1604" s="188" t="s">
        <v>699</v>
      </c>
      <c r="B1604" s="201" t="s">
        <v>669</v>
      </c>
      <c r="C1604" s="128">
        <v>495</v>
      </c>
      <c r="D1604" s="191" t="s">
        <v>24</v>
      </c>
      <c r="E1604" s="158">
        <v>699.05</v>
      </c>
      <c r="F1604" s="187">
        <f t="shared" si="154"/>
        <v>346029.75</v>
      </c>
      <c r="G1604" s="39">
        <f t="shared" si="150"/>
        <v>346029.75</v>
      </c>
      <c r="H1604" s="26">
        <f t="shared" si="151"/>
        <v>0</v>
      </c>
      <c r="I1604" s="167"/>
      <c r="R1604" s="149"/>
      <c r="S1604" s="149"/>
      <c r="T1604" s="13"/>
      <c r="U1604" s="5"/>
      <c r="V1604" s="5"/>
      <c r="W1604" s="5"/>
      <c r="X1604" s="5"/>
      <c r="Y1604" s="5"/>
      <c r="Z1604" s="5"/>
      <c r="AA1604" s="5"/>
      <c r="AB1604" s="5"/>
      <c r="AC1604" s="5"/>
      <c r="AD1604" s="5"/>
    </row>
    <row r="1605" spans="1:30" s="6" customFormat="1" x14ac:dyDescent="0.25">
      <c r="A1605" s="188" t="s">
        <v>700</v>
      </c>
      <c r="B1605" s="201" t="s">
        <v>174</v>
      </c>
      <c r="C1605" s="128">
        <v>250</v>
      </c>
      <c r="D1605" s="185" t="s">
        <v>42</v>
      </c>
      <c r="E1605" s="158">
        <v>450</v>
      </c>
      <c r="F1605" s="187">
        <f t="shared" si="154"/>
        <v>112500</v>
      </c>
      <c r="G1605" s="39">
        <f t="shared" si="150"/>
        <v>112500</v>
      </c>
      <c r="H1605" s="26">
        <f t="shared" si="151"/>
        <v>0</v>
      </c>
      <c r="I1605" s="167"/>
      <c r="R1605" s="149"/>
      <c r="S1605" s="149"/>
      <c r="T1605" s="13"/>
      <c r="U1605" s="5"/>
      <c r="V1605" s="5"/>
      <c r="W1605" s="5"/>
      <c r="X1605" s="5"/>
      <c r="Y1605" s="5"/>
      <c r="Z1605" s="5"/>
      <c r="AA1605" s="5"/>
      <c r="AB1605" s="5"/>
      <c r="AC1605" s="5"/>
      <c r="AD1605" s="5"/>
    </row>
    <row r="1606" spans="1:30" s="6" customFormat="1" x14ac:dyDescent="0.25">
      <c r="A1606" s="168"/>
      <c r="B1606" s="157"/>
      <c r="C1606" s="128"/>
      <c r="D1606" s="153"/>
      <c r="E1606" s="158"/>
      <c r="F1606" s="159"/>
      <c r="G1606" s="39">
        <f t="shared" si="150"/>
        <v>0</v>
      </c>
      <c r="H1606" s="26">
        <f t="shared" si="151"/>
        <v>0</v>
      </c>
      <c r="I1606" s="167"/>
      <c r="R1606" s="149"/>
      <c r="S1606" s="149"/>
      <c r="T1606" s="13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</row>
    <row r="1607" spans="1:30" s="6" customFormat="1" x14ac:dyDescent="0.25">
      <c r="A1607" s="238">
        <v>10</v>
      </c>
      <c r="B1607" s="144" t="s">
        <v>671</v>
      </c>
      <c r="C1607" s="128"/>
      <c r="D1607" s="153"/>
      <c r="E1607" s="158"/>
      <c r="F1607" s="159"/>
      <c r="G1607" s="39">
        <f t="shared" si="150"/>
        <v>0</v>
      </c>
      <c r="H1607" s="26">
        <f t="shared" si="151"/>
        <v>0</v>
      </c>
      <c r="I1607" s="167"/>
      <c r="R1607" s="149"/>
      <c r="S1607" s="149"/>
      <c r="T1607" s="13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</row>
    <row r="1608" spans="1:30" s="6" customFormat="1" ht="26.4" x14ac:dyDescent="0.25">
      <c r="A1608" s="168">
        <v>10.1</v>
      </c>
      <c r="B1608" s="160" t="s">
        <v>673</v>
      </c>
      <c r="C1608" s="128">
        <v>7</v>
      </c>
      <c r="D1608" s="177" t="s">
        <v>569</v>
      </c>
      <c r="E1608" s="158">
        <v>12382.68</v>
      </c>
      <c r="F1608" s="159">
        <f>ROUND(C1608*E1608,2)</f>
        <v>86678.76</v>
      </c>
      <c r="G1608" s="39">
        <f t="shared" si="150"/>
        <v>86678.76</v>
      </c>
      <c r="H1608" s="26">
        <f t="shared" si="151"/>
        <v>0</v>
      </c>
      <c r="I1608" s="167"/>
      <c r="R1608" s="149"/>
      <c r="S1608" s="149"/>
      <c r="T1608" s="13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</row>
    <row r="1609" spans="1:30" s="6" customFormat="1" x14ac:dyDescent="0.25">
      <c r="A1609" s="235">
        <v>10.199999999999999</v>
      </c>
      <c r="B1609" s="193" t="s">
        <v>674</v>
      </c>
      <c r="C1609" s="130">
        <v>7</v>
      </c>
      <c r="D1609" s="227" t="s">
        <v>569</v>
      </c>
      <c r="E1609" s="165">
        <v>7304.14</v>
      </c>
      <c r="F1609" s="166">
        <f>ROUND(C1609*E1609,2)</f>
        <v>51128.98</v>
      </c>
      <c r="G1609" s="39">
        <f t="shared" si="150"/>
        <v>51128.98</v>
      </c>
      <c r="H1609" s="26">
        <f t="shared" si="151"/>
        <v>0</v>
      </c>
      <c r="I1609" s="167"/>
      <c r="R1609" s="149"/>
      <c r="S1609" s="149"/>
      <c r="T1609" s="13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</row>
    <row r="1610" spans="1:30" s="6" customFormat="1" x14ac:dyDescent="0.25">
      <c r="A1610" s="168"/>
      <c r="B1610" s="157"/>
      <c r="C1610" s="128"/>
      <c r="D1610" s="153"/>
      <c r="E1610" s="158"/>
      <c r="F1610" s="159"/>
      <c r="G1610" s="39">
        <f t="shared" si="150"/>
        <v>0</v>
      </c>
      <c r="H1610" s="26">
        <f t="shared" si="151"/>
        <v>0</v>
      </c>
      <c r="I1610" s="167"/>
      <c r="R1610" s="149"/>
      <c r="S1610" s="149"/>
      <c r="T1610" s="13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</row>
    <row r="1611" spans="1:30" s="6" customFormat="1" ht="42" customHeight="1" x14ac:dyDescent="0.25">
      <c r="A1611" s="230">
        <v>13</v>
      </c>
      <c r="B1611" s="231" t="s">
        <v>682</v>
      </c>
      <c r="C1611" s="128">
        <v>6414.15</v>
      </c>
      <c r="D1611" s="177" t="s">
        <v>19</v>
      </c>
      <c r="E1611" s="158">
        <v>25</v>
      </c>
      <c r="F1611" s="186">
        <f>ROUND(C1611*E1611,2)</f>
        <v>160353.75</v>
      </c>
      <c r="G1611" s="39">
        <f t="shared" si="150"/>
        <v>160353.75</v>
      </c>
      <c r="H1611" s="26">
        <f t="shared" si="151"/>
        <v>0</v>
      </c>
      <c r="I1611" s="167"/>
      <c r="R1611" s="149"/>
      <c r="S1611" s="149"/>
      <c r="T1611" s="13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</row>
    <row r="1612" spans="1:30" s="6" customFormat="1" ht="65.25" customHeight="1" x14ac:dyDescent="0.25">
      <c r="A1612" s="230">
        <v>14</v>
      </c>
      <c r="B1612" s="231" t="s">
        <v>683</v>
      </c>
      <c r="C1612" s="128">
        <f>+C1611</f>
        <v>6414.15</v>
      </c>
      <c r="D1612" s="177" t="s">
        <v>19</v>
      </c>
      <c r="E1612" s="158">
        <v>46.15</v>
      </c>
      <c r="F1612" s="186">
        <f>ROUND(C1612*E1612,2)</f>
        <v>296013.02</v>
      </c>
      <c r="G1612" s="39">
        <f t="shared" si="150"/>
        <v>296013.02</v>
      </c>
      <c r="H1612" s="26">
        <f t="shared" si="151"/>
        <v>0</v>
      </c>
      <c r="I1612" s="167"/>
      <c r="R1612" s="149"/>
      <c r="S1612" s="149"/>
      <c r="T1612" s="13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</row>
    <row r="1613" spans="1:30" s="6" customFormat="1" ht="26.4" x14ac:dyDescent="0.25">
      <c r="A1613" s="232">
        <v>15</v>
      </c>
      <c r="B1613" s="233" t="s">
        <v>684</v>
      </c>
      <c r="C1613" s="128">
        <v>6414.15</v>
      </c>
      <c r="D1613" s="177" t="s">
        <v>19</v>
      </c>
      <c r="E1613" s="158">
        <v>11.93</v>
      </c>
      <c r="F1613" s="186">
        <f>ROUND(C1613*E1613,2)</f>
        <v>76520.81</v>
      </c>
      <c r="G1613" s="39">
        <f t="shared" si="150"/>
        <v>76520.81</v>
      </c>
      <c r="H1613" s="26">
        <f t="shared" si="151"/>
        <v>0</v>
      </c>
      <c r="I1613" s="167"/>
      <c r="R1613" s="149"/>
      <c r="S1613" s="149"/>
      <c r="T1613" s="13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</row>
    <row r="1614" spans="1:30" s="6" customFormat="1" x14ac:dyDescent="0.25">
      <c r="A1614" s="168"/>
      <c r="B1614" s="157"/>
      <c r="C1614" s="198"/>
      <c r="D1614" s="153"/>
      <c r="E1614" s="158"/>
      <c r="F1614" s="159"/>
      <c r="G1614" s="39">
        <f t="shared" si="150"/>
        <v>0</v>
      </c>
      <c r="H1614" s="26">
        <f t="shared" si="151"/>
        <v>0</v>
      </c>
      <c r="I1614" s="167"/>
      <c r="R1614" s="149"/>
      <c r="S1614" s="149"/>
      <c r="T1614" s="13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</row>
    <row r="1615" spans="1:30" s="6" customFormat="1" ht="15" customHeight="1" x14ac:dyDescent="0.25">
      <c r="A1615" s="239" t="s">
        <v>239</v>
      </c>
      <c r="B1615" s="175" t="s">
        <v>701</v>
      </c>
      <c r="C1615" s="145"/>
      <c r="D1615" s="146"/>
      <c r="E1615" s="158"/>
      <c r="F1615" s="148"/>
      <c r="G1615" s="39">
        <f t="shared" si="150"/>
        <v>0</v>
      </c>
      <c r="H1615" s="26">
        <f t="shared" si="151"/>
        <v>0</v>
      </c>
      <c r="I1615" s="167"/>
      <c r="R1615" s="149"/>
      <c r="S1615" s="149"/>
      <c r="T1615" s="13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</row>
    <row r="1616" spans="1:30" s="6" customFormat="1" x14ac:dyDescent="0.25">
      <c r="A1616" s="143"/>
      <c r="B1616" s="144"/>
      <c r="C1616" s="145"/>
      <c r="D1616" s="146"/>
      <c r="E1616" s="158"/>
      <c r="F1616" s="148"/>
      <c r="G1616" s="39">
        <f t="shared" ref="G1616:G1679" si="155">ROUND(C1616*E1616,2)</f>
        <v>0</v>
      </c>
      <c r="H1616" s="26">
        <f t="shared" si="151"/>
        <v>0</v>
      </c>
      <c r="I1616" s="167"/>
      <c r="R1616" s="149"/>
      <c r="S1616" s="149"/>
      <c r="T1616" s="13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</row>
    <row r="1617" spans="1:30" s="6" customFormat="1" x14ac:dyDescent="0.25">
      <c r="A1617" s="150">
        <v>1</v>
      </c>
      <c r="B1617" s="151" t="s">
        <v>702</v>
      </c>
      <c r="C1617" s="128"/>
      <c r="D1617" s="153"/>
      <c r="E1617" s="158"/>
      <c r="F1617" s="154"/>
      <c r="G1617" s="39">
        <f t="shared" si="155"/>
        <v>0</v>
      </c>
      <c r="H1617" s="26">
        <f t="shared" ref="H1617:H1680" si="156">G1617-F1617</f>
        <v>0</v>
      </c>
      <c r="I1617" s="167"/>
      <c r="R1617" s="149"/>
      <c r="S1617" s="149"/>
      <c r="T1617" s="13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</row>
    <row r="1618" spans="1:30" s="6" customFormat="1" x14ac:dyDescent="0.25">
      <c r="A1618" s="168">
        <v>1.1000000000000001</v>
      </c>
      <c r="B1618" s="197" t="s">
        <v>556</v>
      </c>
      <c r="C1618" s="128">
        <v>563.34</v>
      </c>
      <c r="D1618" s="153" t="s">
        <v>19</v>
      </c>
      <c r="E1618" s="158">
        <v>54.26</v>
      </c>
      <c r="F1618" s="159">
        <f>ROUND(C1618*E1618,2)</f>
        <v>30566.83</v>
      </c>
      <c r="G1618" s="39">
        <f t="shared" si="155"/>
        <v>30566.83</v>
      </c>
      <c r="H1618" s="26">
        <f t="shared" si="156"/>
        <v>0</v>
      </c>
      <c r="I1618" s="167"/>
      <c r="R1618" s="149"/>
      <c r="S1618" s="149"/>
      <c r="T1618" s="13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</row>
    <row r="1619" spans="1:30" s="6" customFormat="1" x14ac:dyDescent="0.25">
      <c r="A1619" s="156">
        <v>1.2</v>
      </c>
      <c r="B1619" s="157" t="s">
        <v>557</v>
      </c>
      <c r="C1619" s="128">
        <v>338</v>
      </c>
      <c r="D1619" s="153" t="s">
        <v>28</v>
      </c>
      <c r="E1619" s="158">
        <v>28.85</v>
      </c>
      <c r="F1619" s="159">
        <f>ROUND(C1619*E1619,2)</f>
        <v>9751.2999999999993</v>
      </c>
      <c r="G1619" s="39">
        <f t="shared" si="155"/>
        <v>9751.2999999999993</v>
      </c>
      <c r="H1619" s="26">
        <f t="shared" si="156"/>
        <v>0</v>
      </c>
      <c r="I1619" s="167"/>
      <c r="R1619" s="149"/>
      <c r="S1619" s="149"/>
      <c r="T1619" s="13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</row>
    <row r="1620" spans="1:30" s="6" customFormat="1" ht="24.75" customHeight="1" x14ac:dyDescent="0.25">
      <c r="A1620" s="156">
        <v>1.3</v>
      </c>
      <c r="B1620" s="160" t="s">
        <v>558</v>
      </c>
      <c r="C1620" s="128">
        <v>23.66</v>
      </c>
      <c r="D1620" s="153" t="s">
        <v>24</v>
      </c>
      <c r="E1620" s="158">
        <v>181.58</v>
      </c>
      <c r="F1620" s="159">
        <f>ROUND(C1620*E1620,2)</f>
        <v>4296.18</v>
      </c>
      <c r="G1620" s="39">
        <f t="shared" si="155"/>
        <v>4296.18</v>
      </c>
      <c r="H1620" s="26">
        <f t="shared" si="156"/>
        <v>0</v>
      </c>
      <c r="I1620" s="167"/>
      <c r="R1620" s="149"/>
      <c r="S1620" s="149"/>
      <c r="T1620" s="13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</row>
    <row r="1621" spans="1:30" s="6" customFormat="1" x14ac:dyDescent="0.25">
      <c r="A1621" s="143"/>
      <c r="B1621" s="144"/>
      <c r="C1621" s="128"/>
      <c r="D1621" s="146"/>
      <c r="E1621" s="158"/>
      <c r="F1621" s="148"/>
      <c r="G1621" s="39">
        <f t="shared" si="155"/>
        <v>0</v>
      </c>
      <c r="H1621" s="26">
        <f t="shared" si="156"/>
        <v>0</v>
      </c>
      <c r="I1621" s="167"/>
      <c r="R1621" s="149"/>
      <c r="S1621" s="149"/>
      <c r="T1621" s="13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</row>
    <row r="1622" spans="1:30" s="6" customFormat="1" x14ac:dyDescent="0.25">
      <c r="A1622" s="168">
        <v>2</v>
      </c>
      <c r="B1622" s="197" t="s">
        <v>18</v>
      </c>
      <c r="C1622" s="128">
        <v>896.27</v>
      </c>
      <c r="D1622" s="153" t="s">
        <v>19</v>
      </c>
      <c r="E1622" s="158">
        <v>15.17</v>
      </c>
      <c r="F1622" s="159">
        <f>ROUND(C1622*E1622,2)</f>
        <v>13596.42</v>
      </c>
      <c r="G1622" s="39">
        <f t="shared" si="155"/>
        <v>13596.42</v>
      </c>
      <c r="H1622" s="26">
        <f t="shared" si="156"/>
        <v>0</v>
      </c>
      <c r="I1622" s="167"/>
      <c r="R1622" s="149"/>
      <c r="S1622" s="149"/>
      <c r="T1622" s="13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</row>
    <row r="1623" spans="1:30" s="6" customFormat="1" x14ac:dyDescent="0.25">
      <c r="A1623" s="168"/>
      <c r="B1623" s="197"/>
      <c r="C1623" s="128"/>
      <c r="D1623" s="153"/>
      <c r="E1623" s="158"/>
      <c r="F1623" s="159"/>
      <c r="G1623" s="39">
        <f t="shared" si="155"/>
        <v>0</v>
      </c>
      <c r="H1623" s="26">
        <f t="shared" si="156"/>
        <v>0</v>
      </c>
      <c r="I1623" s="167"/>
      <c r="R1623" s="149"/>
      <c r="S1623" s="149"/>
      <c r="T1623" s="13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</row>
    <row r="1624" spans="1:30" s="6" customFormat="1" x14ac:dyDescent="0.25">
      <c r="A1624" s="161">
        <v>3</v>
      </c>
      <c r="B1624" s="144" t="s">
        <v>20</v>
      </c>
      <c r="C1624" s="128"/>
      <c r="D1624" s="153"/>
      <c r="E1624" s="158"/>
      <c r="F1624" s="159"/>
      <c r="G1624" s="39">
        <f t="shared" si="155"/>
        <v>0</v>
      </c>
      <c r="H1624" s="26">
        <f t="shared" si="156"/>
        <v>0</v>
      </c>
      <c r="I1624" s="167"/>
      <c r="R1624" s="149"/>
      <c r="S1624" s="149"/>
      <c r="T1624" s="13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</row>
    <row r="1625" spans="1:30" s="6" customFormat="1" x14ac:dyDescent="0.25">
      <c r="A1625" s="156">
        <v>3.1</v>
      </c>
      <c r="B1625" s="157" t="s">
        <v>559</v>
      </c>
      <c r="C1625" s="128">
        <v>582.58000000000004</v>
      </c>
      <c r="D1625" s="153" t="s">
        <v>24</v>
      </c>
      <c r="E1625" s="158">
        <v>121.8</v>
      </c>
      <c r="F1625" s="159">
        <f>ROUND(C1625*E1625,2)</f>
        <v>70958.240000000005</v>
      </c>
      <c r="G1625" s="39">
        <f t="shared" si="155"/>
        <v>70958.240000000005</v>
      </c>
      <c r="H1625" s="26">
        <f t="shared" si="156"/>
        <v>0</v>
      </c>
      <c r="I1625" s="167"/>
      <c r="R1625" s="149"/>
      <c r="S1625" s="149"/>
      <c r="T1625" s="13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</row>
    <row r="1626" spans="1:30" s="6" customFormat="1" x14ac:dyDescent="0.25">
      <c r="A1626" s="156">
        <f>+A1625+0.1</f>
        <v>3.2</v>
      </c>
      <c r="B1626" s="160" t="s">
        <v>560</v>
      </c>
      <c r="C1626" s="128">
        <v>537.76</v>
      </c>
      <c r="D1626" s="153" t="s">
        <v>28</v>
      </c>
      <c r="E1626" s="158">
        <v>44.31</v>
      </c>
      <c r="F1626" s="159">
        <f>ROUND(C1626*E1626,2)</f>
        <v>23828.15</v>
      </c>
      <c r="G1626" s="39">
        <f t="shared" si="155"/>
        <v>23828.15</v>
      </c>
      <c r="H1626" s="26">
        <f t="shared" si="156"/>
        <v>0</v>
      </c>
      <c r="I1626" s="167"/>
      <c r="R1626" s="149"/>
      <c r="S1626" s="149"/>
      <c r="T1626" s="13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</row>
    <row r="1627" spans="1:30" s="6" customFormat="1" x14ac:dyDescent="0.25">
      <c r="A1627" s="156">
        <f>+A1626+0.1</f>
        <v>3.3000000000000003</v>
      </c>
      <c r="B1627" s="160" t="s">
        <v>561</v>
      </c>
      <c r="C1627" s="128">
        <v>53.78</v>
      </c>
      <c r="D1627" s="153" t="s">
        <v>24</v>
      </c>
      <c r="E1627" s="158">
        <v>1411.8</v>
      </c>
      <c r="F1627" s="159">
        <f>ROUND(C1627*E1627,2)</f>
        <v>75926.600000000006</v>
      </c>
      <c r="G1627" s="39">
        <f t="shared" si="155"/>
        <v>75926.600000000006</v>
      </c>
      <c r="H1627" s="26">
        <f t="shared" si="156"/>
        <v>0</v>
      </c>
      <c r="I1627" s="167"/>
      <c r="R1627" s="149"/>
      <c r="S1627" s="149"/>
      <c r="T1627" s="13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</row>
    <row r="1628" spans="1:30" s="6" customFormat="1" ht="26.4" x14ac:dyDescent="0.25">
      <c r="A1628" s="156">
        <f>+A1627+0.1</f>
        <v>3.4000000000000004</v>
      </c>
      <c r="B1628" s="160" t="s">
        <v>562</v>
      </c>
      <c r="C1628" s="128">
        <v>498.27</v>
      </c>
      <c r="D1628" s="153" t="s">
        <v>24</v>
      </c>
      <c r="E1628" s="158">
        <v>172.55</v>
      </c>
      <c r="F1628" s="159">
        <f>ROUND(C1628*E1628,2)</f>
        <v>85976.49</v>
      </c>
      <c r="G1628" s="39">
        <f t="shared" si="155"/>
        <v>85976.49</v>
      </c>
      <c r="H1628" s="26">
        <f t="shared" si="156"/>
        <v>0</v>
      </c>
      <c r="I1628" s="167"/>
      <c r="R1628" s="149"/>
      <c r="S1628" s="149"/>
      <c r="T1628" s="13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</row>
    <row r="1629" spans="1:30" s="6" customFormat="1" ht="26.4" x14ac:dyDescent="0.25">
      <c r="A1629" s="156">
        <f>+A1628+0.1</f>
        <v>3.5000000000000004</v>
      </c>
      <c r="B1629" s="160" t="s">
        <v>563</v>
      </c>
      <c r="C1629" s="128">
        <v>105.38</v>
      </c>
      <c r="D1629" s="153" t="s">
        <v>24</v>
      </c>
      <c r="E1629" s="158">
        <v>190.02</v>
      </c>
      <c r="F1629" s="159">
        <f>ROUND(C1629*E1629,2)</f>
        <v>20024.310000000001</v>
      </c>
      <c r="G1629" s="39">
        <f t="shared" si="155"/>
        <v>20024.310000000001</v>
      </c>
      <c r="H1629" s="26">
        <f t="shared" si="156"/>
        <v>0</v>
      </c>
      <c r="I1629" s="167"/>
      <c r="R1629" s="149"/>
      <c r="S1629" s="149"/>
      <c r="T1629" s="13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</row>
    <row r="1630" spans="1:30" s="6" customFormat="1" ht="6.75" customHeight="1" x14ac:dyDescent="0.25">
      <c r="A1630" s="168"/>
      <c r="B1630" s="157"/>
      <c r="C1630" s="237"/>
      <c r="D1630" s="153"/>
      <c r="E1630" s="158"/>
      <c r="F1630" s="159"/>
      <c r="G1630" s="39">
        <f t="shared" si="155"/>
        <v>0</v>
      </c>
      <c r="H1630" s="26">
        <f t="shared" si="156"/>
        <v>0</v>
      </c>
      <c r="I1630" s="167"/>
      <c r="R1630" s="149"/>
      <c r="S1630" s="149"/>
      <c r="T1630" s="13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</row>
    <row r="1631" spans="1:30" s="6" customFormat="1" x14ac:dyDescent="0.25">
      <c r="A1631" s="161">
        <v>4</v>
      </c>
      <c r="B1631" s="144" t="s">
        <v>33</v>
      </c>
      <c r="C1631" s="237"/>
      <c r="D1631" s="153"/>
      <c r="E1631" s="158"/>
      <c r="F1631" s="159"/>
      <c r="G1631" s="39">
        <f t="shared" si="155"/>
        <v>0</v>
      </c>
      <c r="H1631" s="26">
        <f t="shared" si="156"/>
        <v>0</v>
      </c>
      <c r="I1631" s="167"/>
      <c r="R1631" s="149"/>
      <c r="S1631" s="149"/>
      <c r="T1631" s="13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</row>
    <row r="1632" spans="1:30" s="6" customFormat="1" x14ac:dyDescent="0.25">
      <c r="A1632" s="156">
        <f>+A1631+0.1</f>
        <v>4.0999999999999996</v>
      </c>
      <c r="B1632" s="157" t="s">
        <v>565</v>
      </c>
      <c r="C1632" s="128">
        <v>914.82</v>
      </c>
      <c r="D1632" s="153" t="s">
        <v>19</v>
      </c>
      <c r="E1632" s="158">
        <v>242.88</v>
      </c>
      <c r="F1632" s="159">
        <f>ROUND(C1632*E1632,2)</f>
        <v>222191.48</v>
      </c>
      <c r="G1632" s="39">
        <f t="shared" si="155"/>
        <v>222191.48</v>
      </c>
      <c r="H1632" s="26">
        <f t="shared" si="156"/>
        <v>0</v>
      </c>
      <c r="I1632" s="167"/>
      <c r="R1632" s="149"/>
      <c r="S1632" s="149"/>
      <c r="T1632" s="13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</row>
    <row r="1633" spans="1:30" s="6" customFormat="1" ht="6" customHeight="1" x14ac:dyDescent="0.25">
      <c r="A1633" s="168"/>
      <c r="B1633" s="157"/>
      <c r="C1633" s="128"/>
      <c r="D1633" s="153"/>
      <c r="E1633" s="158"/>
      <c r="F1633" s="159"/>
      <c r="G1633" s="39">
        <f t="shared" si="155"/>
        <v>0</v>
      </c>
      <c r="H1633" s="26">
        <f t="shared" si="156"/>
        <v>0</v>
      </c>
      <c r="I1633" s="167"/>
      <c r="R1633" s="149"/>
      <c r="S1633" s="149"/>
      <c r="T1633" s="13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</row>
    <row r="1634" spans="1:30" s="6" customFormat="1" x14ac:dyDescent="0.25">
      <c r="A1634" s="169">
        <v>5</v>
      </c>
      <c r="B1634" s="170" t="s">
        <v>38</v>
      </c>
      <c r="C1634" s="128"/>
      <c r="D1634" s="171"/>
      <c r="E1634" s="158"/>
      <c r="F1634" s="159"/>
      <c r="G1634" s="39">
        <f t="shared" si="155"/>
        <v>0</v>
      </c>
      <c r="H1634" s="26">
        <f t="shared" si="156"/>
        <v>0</v>
      </c>
      <c r="I1634" s="167"/>
      <c r="R1634" s="149"/>
      <c r="S1634" s="149"/>
      <c r="T1634" s="13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</row>
    <row r="1635" spans="1:30" s="6" customFormat="1" x14ac:dyDescent="0.25">
      <c r="A1635" s="240">
        <f>+A1634+0.1</f>
        <v>5.0999999999999996</v>
      </c>
      <c r="B1635" s="157" t="s">
        <v>565</v>
      </c>
      <c r="C1635" s="128">
        <v>896.27</v>
      </c>
      <c r="D1635" s="153" t="s">
        <v>19</v>
      </c>
      <c r="E1635" s="158">
        <v>96.85</v>
      </c>
      <c r="F1635" s="159">
        <f>ROUND(C1635*E1635,2)</f>
        <v>86803.75</v>
      </c>
      <c r="G1635" s="39">
        <f t="shared" si="155"/>
        <v>86803.75</v>
      </c>
      <c r="H1635" s="26">
        <f t="shared" si="156"/>
        <v>0</v>
      </c>
      <c r="I1635" s="167"/>
      <c r="R1635" s="149"/>
      <c r="S1635" s="149"/>
      <c r="T1635" s="13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</row>
    <row r="1636" spans="1:30" s="6" customFormat="1" x14ac:dyDescent="0.25">
      <c r="A1636" s="172"/>
      <c r="B1636" s="241"/>
      <c r="C1636" s="128"/>
      <c r="D1636" s="171"/>
      <c r="E1636" s="158"/>
      <c r="F1636" s="159"/>
      <c r="G1636" s="39">
        <f t="shared" si="155"/>
        <v>0</v>
      </c>
      <c r="H1636" s="26">
        <f t="shared" si="156"/>
        <v>0</v>
      </c>
      <c r="I1636" s="167"/>
      <c r="R1636" s="149"/>
      <c r="S1636" s="149"/>
      <c r="T1636" s="13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</row>
    <row r="1637" spans="1:30" s="6" customFormat="1" x14ac:dyDescent="0.25">
      <c r="A1637" s="161">
        <v>7</v>
      </c>
      <c r="B1637" s="175" t="s">
        <v>567</v>
      </c>
      <c r="C1637" s="128"/>
      <c r="D1637" s="171"/>
      <c r="E1637" s="158"/>
      <c r="F1637" s="159"/>
      <c r="G1637" s="39">
        <f t="shared" si="155"/>
        <v>0</v>
      </c>
      <c r="H1637" s="26">
        <f t="shared" si="156"/>
        <v>0</v>
      </c>
      <c r="I1637" s="167"/>
      <c r="R1637" s="149"/>
      <c r="S1637" s="149"/>
      <c r="T1637" s="13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</row>
    <row r="1638" spans="1:30" s="6" customFormat="1" ht="26.4" x14ac:dyDescent="0.25">
      <c r="A1638" s="156">
        <f>+A1637+0.1</f>
        <v>7.1</v>
      </c>
      <c r="B1638" s="160" t="s">
        <v>572</v>
      </c>
      <c r="C1638" s="128">
        <v>1</v>
      </c>
      <c r="D1638" s="177" t="s">
        <v>569</v>
      </c>
      <c r="E1638" s="158">
        <v>3831.02</v>
      </c>
      <c r="F1638" s="159">
        <f>ROUND(C1638*E1638,2)</f>
        <v>3831.02</v>
      </c>
      <c r="G1638" s="39">
        <f t="shared" si="155"/>
        <v>3831.02</v>
      </c>
      <c r="H1638" s="26">
        <f t="shared" si="156"/>
        <v>0</v>
      </c>
      <c r="I1638" s="167"/>
      <c r="R1638" s="149"/>
      <c r="S1638" s="149"/>
      <c r="T1638" s="13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</row>
    <row r="1639" spans="1:30" s="6" customFormat="1" ht="26.4" x14ac:dyDescent="0.25">
      <c r="A1639" s="156">
        <f>+A1638+0.1</f>
        <v>7.1999999999999993</v>
      </c>
      <c r="B1639" s="160" t="s">
        <v>573</v>
      </c>
      <c r="C1639" s="128">
        <v>2</v>
      </c>
      <c r="D1639" s="177" t="s">
        <v>569</v>
      </c>
      <c r="E1639" s="158">
        <v>3230.75</v>
      </c>
      <c r="F1639" s="159">
        <f>ROUND(C1639*E1639,2)</f>
        <v>6461.5</v>
      </c>
      <c r="G1639" s="39">
        <f t="shared" si="155"/>
        <v>6461.5</v>
      </c>
      <c r="H1639" s="26">
        <f t="shared" si="156"/>
        <v>0</v>
      </c>
      <c r="I1639" s="167"/>
      <c r="R1639" s="149"/>
      <c r="S1639" s="149"/>
      <c r="T1639" s="13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</row>
    <row r="1640" spans="1:30" s="6" customFormat="1" ht="26.4" x14ac:dyDescent="0.25">
      <c r="A1640" s="156">
        <f>+A1639+0.1</f>
        <v>7.2999999999999989</v>
      </c>
      <c r="B1640" s="160" t="s">
        <v>576</v>
      </c>
      <c r="C1640" s="128">
        <v>1</v>
      </c>
      <c r="D1640" s="177" t="s">
        <v>569</v>
      </c>
      <c r="E1640" s="158">
        <v>4741.8999999999996</v>
      </c>
      <c r="F1640" s="159">
        <f>ROUND(C1640*E1640,2)</f>
        <v>4741.8999999999996</v>
      </c>
      <c r="G1640" s="39">
        <f t="shared" si="155"/>
        <v>4741.8999999999996</v>
      </c>
      <c r="H1640" s="26">
        <f t="shared" si="156"/>
        <v>0</v>
      </c>
      <c r="I1640" s="167"/>
      <c r="R1640" s="149"/>
      <c r="S1640" s="149"/>
      <c r="T1640" s="13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</row>
    <row r="1641" spans="1:30" s="6" customFormat="1" x14ac:dyDescent="0.25">
      <c r="A1641" s="156">
        <f>+A1640+0.1</f>
        <v>7.3999999999999986</v>
      </c>
      <c r="B1641" s="160" t="s">
        <v>690</v>
      </c>
      <c r="C1641" s="128">
        <v>1</v>
      </c>
      <c r="D1641" s="177" t="s">
        <v>569</v>
      </c>
      <c r="E1641" s="158">
        <v>1067.19</v>
      </c>
      <c r="F1641" s="159">
        <f>ROUND(C1641*E1641,2)</f>
        <v>1067.19</v>
      </c>
      <c r="G1641" s="39">
        <f t="shared" si="155"/>
        <v>1067.19</v>
      </c>
      <c r="H1641" s="26">
        <f t="shared" si="156"/>
        <v>0</v>
      </c>
      <c r="I1641" s="167"/>
      <c r="R1641" s="149"/>
      <c r="S1641" s="149"/>
      <c r="T1641" s="13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</row>
    <row r="1642" spans="1:30" s="6" customFormat="1" x14ac:dyDescent="0.25">
      <c r="A1642" s="156">
        <f>+A1641+0.1</f>
        <v>7.4999999999999982</v>
      </c>
      <c r="B1642" s="160" t="s">
        <v>691</v>
      </c>
      <c r="C1642" s="128">
        <v>5</v>
      </c>
      <c r="D1642" s="177" t="s">
        <v>569</v>
      </c>
      <c r="E1642" s="158">
        <v>750</v>
      </c>
      <c r="F1642" s="181">
        <f>ROUND(C1642*E1642,2)</f>
        <v>3750</v>
      </c>
      <c r="G1642" s="39">
        <f t="shared" si="155"/>
        <v>3750</v>
      </c>
      <c r="H1642" s="26">
        <f t="shared" si="156"/>
        <v>0</v>
      </c>
      <c r="I1642" s="167"/>
      <c r="R1642" s="149"/>
      <c r="S1642" s="149"/>
      <c r="T1642" s="13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</row>
    <row r="1643" spans="1:30" s="6" customFormat="1" x14ac:dyDescent="0.25">
      <c r="A1643" s="168"/>
      <c r="B1643" s="157" t="s">
        <v>581</v>
      </c>
      <c r="C1643" s="128"/>
      <c r="D1643" s="153"/>
      <c r="E1643" s="158"/>
      <c r="F1643" s="159"/>
      <c r="G1643" s="39">
        <f t="shared" si="155"/>
        <v>0</v>
      </c>
      <c r="H1643" s="26">
        <f t="shared" si="156"/>
        <v>0</v>
      </c>
      <c r="I1643" s="167"/>
      <c r="R1643" s="149"/>
      <c r="S1643" s="149"/>
      <c r="T1643" s="13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</row>
    <row r="1644" spans="1:30" s="6" customFormat="1" x14ac:dyDescent="0.25">
      <c r="A1644" s="161">
        <v>8</v>
      </c>
      <c r="B1644" s="175" t="s">
        <v>582</v>
      </c>
      <c r="C1644" s="128"/>
      <c r="D1644" s="153"/>
      <c r="E1644" s="158"/>
      <c r="F1644" s="159"/>
      <c r="G1644" s="39">
        <f t="shared" si="155"/>
        <v>0</v>
      </c>
      <c r="H1644" s="26">
        <f t="shared" si="156"/>
        <v>0</v>
      </c>
      <c r="I1644" s="167"/>
      <c r="R1644" s="149"/>
      <c r="S1644" s="149"/>
      <c r="T1644" s="13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</row>
    <row r="1645" spans="1:30" s="6" customFormat="1" x14ac:dyDescent="0.25">
      <c r="A1645" s="156">
        <f>+A1644+0.1</f>
        <v>8.1</v>
      </c>
      <c r="B1645" s="182" t="s">
        <v>584</v>
      </c>
      <c r="C1645" s="128">
        <v>9</v>
      </c>
      <c r="D1645" s="177" t="s">
        <v>569</v>
      </c>
      <c r="E1645" s="158">
        <v>1565.4</v>
      </c>
      <c r="F1645" s="159">
        <f>ROUND(C1645*E1645,2)</f>
        <v>14088.6</v>
      </c>
      <c r="G1645" s="39">
        <f t="shared" si="155"/>
        <v>14088.6</v>
      </c>
      <c r="H1645" s="26">
        <f t="shared" si="156"/>
        <v>0</v>
      </c>
      <c r="I1645" s="167"/>
      <c r="R1645" s="149"/>
      <c r="S1645" s="149"/>
      <c r="T1645" s="13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</row>
    <row r="1646" spans="1:30" s="6" customFormat="1" x14ac:dyDescent="0.25">
      <c r="A1646" s="168"/>
      <c r="B1646" s="157"/>
      <c r="C1646" s="128"/>
      <c r="D1646" s="153"/>
      <c r="E1646" s="158"/>
      <c r="F1646" s="159"/>
      <c r="G1646" s="39">
        <f t="shared" si="155"/>
        <v>0</v>
      </c>
      <c r="H1646" s="26">
        <f t="shared" si="156"/>
        <v>0</v>
      </c>
      <c r="I1646" s="167"/>
      <c r="R1646" s="149"/>
      <c r="S1646" s="149"/>
      <c r="T1646" s="13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</row>
    <row r="1647" spans="1:30" s="6" customFormat="1" x14ac:dyDescent="0.25">
      <c r="A1647" s="161">
        <v>9</v>
      </c>
      <c r="B1647" s="175" t="s">
        <v>585</v>
      </c>
      <c r="C1647" s="128"/>
      <c r="D1647" s="153"/>
      <c r="E1647" s="158"/>
      <c r="F1647" s="159"/>
      <c r="G1647" s="39">
        <f t="shared" si="155"/>
        <v>0</v>
      </c>
      <c r="H1647" s="26">
        <f t="shared" si="156"/>
        <v>0</v>
      </c>
      <c r="I1647" s="167"/>
      <c r="R1647" s="149"/>
      <c r="S1647" s="149"/>
      <c r="T1647" s="13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</row>
    <row r="1648" spans="1:30" s="6" customFormat="1" x14ac:dyDescent="0.25">
      <c r="A1648" s="168"/>
      <c r="B1648" s="157"/>
      <c r="C1648" s="198"/>
      <c r="D1648" s="153"/>
      <c r="E1648" s="158"/>
      <c r="F1648" s="159"/>
      <c r="G1648" s="39">
        <f t="shared" si="155"/>
        <v>0</v>
      </c>
      <c r="H1648" s="26">
        <f t="shared" si="156"/>
        <v>0</v>
      </c>
      <c r="I1648" s="167"/>
      <c r="R1648" s="149"/>
      <c r="S1648" s="149"/>
      <c r="T1648" s="13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</row>
    <row r="1649" spans="1:30" s="6" customFormat="1" x14ac:dyDescent="0.25">
      <c r="A1649" s="183">
        <v>9.1</v>
      </c>
      <c r="B1649" s="184" t="s">
        <v>703</v>
      </c>
      <c r="C1649" s="128"/>
      <c r="D1649" s="185"/>
      <c r="E1649" s="158"/>
      <c r="F1649" s="187"/>
      <c r="G1649" s="39">
        <f t="shared" si="155"/>
        <v>0</v>
      </c>
      <c r="H1649" s="26">
        <f t="shared" si="156"/>
        <v>0</v>
      </c>
      <c r="I1649" s="167"/>
      <c r="R1649" s="149"/>
      <c r="S1649" s="149"/>
      <c r="T1649" s="13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</row>
    <row r="1650" spans="1:30" s="6" customFormat="1" x14ac:dyDescent="0.25">
      <c r="A1650" s="188" t="s">
        <v>523</v>
      </c>
      <c r="B1650" s="189" t="s">
        <v>18</v>
      </c>
      <c r="C1650" s="128">
        <v>1</v>
      </c>
      <c r="D1650" s="185" t="s">
        <v>42</v>
      </c>
      <c r="E1650" s="158">
        <v>291.64999999999998</v>
      </c>
      <c r="F1650" s="190">
        <f t="shared" ref="F1650:F1657" si="157">ROUND(E1650*C1650,2)</f>
        <v>291.64999999999998</v>
      </c>
      <c r="G1650" s="39">
        <f t="shared" si="155"/>
        <v>291.64999999999998</v>
      </c>
      <c r="H1650" s="26">
        <f t="shared" si="156"/>
        <v>0</v>
      </c>
      <c r="I1650" s="167"/>
      <c r="R1650" s="149"/>
      <c r="S1650" s="149"/>
      <c r="T1650" s="13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</row>
    <row r="1651" spans="1:30" s="6" customFormat="1" ht="26.4" x14ac:dyDescent="0.25">
      <c r="A1651" s="192" t="s">
        <v>525</v>
      </c>
      <c r="B1651" s="199" t="s">
        <v>613</v>
      </c>
      <c r="C1651" s="130">
        <v>6</v>
      </c>
      <c r="D1651" s="194" t="s">
        <v>19</v>
      </c>
      <c r="E1651" s="165">
        <v>1410.47</v>
      </c>
      <c r="F1651" s="195">
        <f t="shared" si="157"/>
        <v>8462.82</v>
      </c>
      <c r="G1651" s="39">
        <f t="shared" si="155"/>
        <v>8462.82</v>
      </c>
      <c r="H1651" s="26">
        <f t="shared" si="156"/>
        <v>0</v>
      </c>
      <c r="I1651" s="167"/>
      <c r="R1651" s="149"/>
      <c r="S1651" s="149"/>
      <c r="T1651" s="13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</row>
    <row r="1652" spans="1:30" s="6" customFormat="1" ht="26.4" x14ac:dyDescent="0.25">
      <c r="A1652" s="188" t="s">
        <v>588</v>
      </c>
      <c r="B1652" s="160" t="s">
        <v>573</v>
      </c>
      <c r="C1652" s="128">
        <v>4</v>
      </c>
      <c r="D1652" s="191" t="s">
        <v>42</v>
      </c>
      <c r="E1652" s="158">
        <v>2767.21</v>
      </c>
      <c r="F1652" s="190">
        <f t="shared" si="157"/>
        <v>11068.84</v>
      </c>
      <c r="G1652" s="39">
        <f t="shared" si="155"/>
        <v>11068.84</v>
      </c>
      <c r="H1652" s="26">
        <f t="shared" si="156"/>
        <v>0</v>
      </c>
      <c r="I1652" s="167"/>
      <c r="R1652" s="149"/>
      <c r="S1652" s="149"/>
      <c r="T1652" s="13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</row>
    <row r="1653" spans="1:30" s="6" customFormat="1" x14ac:dyDescent="0.25">
      <c r="A1653" s="188" t="s">
        <v>590</v>
      </c>
      <c r="B1653" s="196" t="s">
        <v>614</v>
      </c>
      <c r="C1653" s="128">
        <v>2</v>
      </c>
      <c r="D1653" s="191" t="s">
        <v>42</v>
      </c>
      <c r="E1653" s="158">
        <v>1565.4</v>
      </c>
      <c r="F1653" s="190">
        <f t="shared" si="157"/>
        <v>3130.8</v>
      </c>
      <c r="G1653" s="39">
        <f t="shared" si="155"/>
        <v>3130.8</v>
      </c>
      <c r="H1653" s="26">
        <f t="shared" si="156"/>
        <v>0</v>
      </c>
      <c r="I1653" s="167"/>
      <c r="R1653" s="149"/>
      <c r="S1653" s="149"/>
      <c r="T1653" s="13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</row>
    <row r="1654" spans="1:30" s="6" customFormat="1" x14ac:dyDescent="0.25">
      <c r="A1654" s="188" t="s">
        <v>592</v>
      </c>
      <c r="B1654" s="196" t="s">
        <v>593</v>
      </c>
      <c r="C1654" s="128">
        <v>2</v>
      </c>
      <c r="D1654" s="191" t="s">
        <v>42</v>
      </c>
      <c r="E1654" s="158">
        <v>750</v>
      </c>
      <c r="F1654" s="190">
        <f t="shared" si="157"/>
        <v>1500</v>
      </c>
      <c r="G1654" s="39">
        <f t="shared" si="155"/>
        <v>1500</v>
      </c>
      <c r="H1654" s="26">
        <f t="shared" si="156"/>
        <v>0</v>
      </c>
      <c r="I1654" s="167"/>
      <c r="R1654" s="149"/>
      <c r="S1654" s="149"/>
      <c r="T1654" s="13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</row>
    <row r="1655" spans="1:30" s="6" customFormat="1" x14ac:dyDescent="0.25">
      <c r="A1655" s="188" t="s">
        <v>594</v>
      </c>
      <c r="B1655" s="196" t="s">
        <v>595</v>
      </c>
      <c r="C1655" s="128">
        <v>3.96</v>
      </c>
      <c r="D1655" s="191" t="s">
        <v>24</v>
      </c>
      <c r="E1655" s="158">
        <v>130.81</v>
      </c>
      <c r="F1655" s="190">
        <f t="shared" si="157"/>
        <v>518.01</v>
      </c>
      <c r="G1655" s="39">
        <f t="shared" si="155"/>
        <v>518.01</v>
      </c>
      <c r="H1655" s="26">
        <f t="shared" si="156"/>
        <v>0</v>
      </c>
      <c r="I1655" s="167"/>
      <c r="R1655" s="149"/>
      <c r="S1655" s="149"/>
      <c r="T1655" s="13"/>
      <c r="U1655" s="5"/>
      <c r="V1655" s="5"/>
      <c r="W1655" s="5"/>
      <c r="X1655" s="5"/>
      <c r="Y1655" s="5"/>
      <c r="Z1655" s="5"/>
      <c r="AA1655" s="5"/>
      <c r="AB1655" s="5"/>
      <c r="AC1655" s="5"/>
      <c r="AD1655" s="5"/>
    </row>
    <row r="1656" spans="1:30" s="6" customFormat="1" ht="24.75" customHeight="1" x14ac:dyDescent="0.25">
      <c r="A1656" s="188" t="s">
        <v>596</v>
      </c>
      <c r="B1656" s="160" t="s">
        <v>562</v>
      </c>
      <c r="C1656" s="128">
        <v>3.76</v>
      </c>
      <c r="D1656" s="191" t="s">
        <v>24</v>
      </c>
      <c r="E1656" s="158">
        <v>172.55</v>
      </c>
      <c r="F1656" s="190">
        <f t="shared" si="157"/>
        <v>648.79</v>
      </c>
      <c r="G1656" s="39">
        <f t="shared" si="155"/>
        <v>648.79</v>
      </c>
      <c r="H1656" s="26">
        <f t="shared" si="156"/>
        <v>0</v>
      </c>
      <c r="I1656" s="167"/>
      <c r="R1656" s="149"/>
      <c r="S1656" s="149"/>
      <c r="T1656" s="13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</row>
    <row r="1657" spans="1:30" s="6" customFormat="1" ht="26.4" x14ac:dyDescent="0.25">
      <c r="A1657" s="188" t="s">
        <v>597</v>
      </c>
      <c r="B1657" s="160" t="s">
        <v>563</v>
      </c>
      <c r="C1657" s="128">
        <v>1</v>
      </c>
      <c r="D1657" s="191" t="s">
        <v>569</v>
      </c>
      <c r="E1657" s="158">
        <v>204.64</v>
      </c>
      <c r="F1657" s="190">
        <f t="shared" si="157"/>
        <v>204.64</v>
      </c>
      <c r="G1657" s="39">
        <f t="shared" si="155"/>
        <v>204.64</v>
      </c>
      <c r="H1657" s="26">
        <f t="shared" si="156"/>
        <v>0</v>
      </c>
      <c r="I1657" s="167"/>
      <c r="R1657" s="149"/>
      <c r="S1657" s="149"/>
      <c r="T1657" s="13"/>
      <c r="U1657" s="5"/>
      <c r="V1657" s="5"/>
      <c r="W1657" s="5"/>
      <c r="X1657" s="5"/>
      <c r="Y1657" s="5"/>
      <c r="Z1657" s="5"/>
      <c r="AA1657" s="5"/>
      <c r="AB1657" s="5"/>
      <c r="AC1657" s="5"/>
      <c r="AD1657" s="5"/>
    </row>
    <row r="1658" spans="1:30" s="6" customFormat="1" x14ac:dyDescent="0.25">
      <c r="A1658" s="188" t="s">
        <v>598</v>
      </c>
      <c r="B1658" s="196" t="s">
        <v>599</v>
      </c>
      <c r="C1658" s="128">
        <v>1</v>
      </c>
      <c r="D1658" s="191" t="s">
        <v>569</v>
      </c>
      <c r="E1658" s="158">
        <v>8500</v>
      </c>
      <c r="F1658" s="190">
        <f>ROUND(E1658*C1658,2)</f>
        <v>8500</v>
      </c>
      <c r="G1658" s="39">
        <f t="shared" si="155"/>
        <v>8500</v>
      </c>
      <c r="H1658" s="26">
        <f t="shared" si="156"/>
        <v>0</v>
      </c>
      <c r="I1658" s="167"/>
      <c r="R1658" s="149"/>
      <c r="S1658" s="149"/>
      <c r="T1658" s="13"/>
      <c r="U1658" s="5"/>
      <c r="V1658" s="5"/>
      <c r="W1658" s="5"/>
      <c r="X1658" s="5"/>
      <c r="Y1658" s="5"/>
      <c r="Z1658" s="5"/>
      <c r="AA1658" s="5"/>
      <c r="AB1658" s="5"/>
      <c r="AC1658" s="5"/>
      <c r="AD1658" s="5"/>
    </row>
    <row r="1659" spans="1:30" s="6" customFormat="1" x14ac:dyDescent="0.25">
      <c r="A1659" s="168"/>
      <c r="B1659" s="157"/>
      <c r="C1659" s="128"/>
      <c r="D1659" s="153"/>
      <c r="E1659" s="158"/>
      <c r="F1659" s="159"/>
      <c r="G1659" s="39">
        <f t="shared" si="155"/>
        <v>0</v>
      </c>
      <c r="H1659" s="26">
        <f t="shared" si="156"/>
        <v>0</v>
      </c>
      <c r="I1659" s="167"/>
      <c r="R1659" s="149"/>
      <c r="S1659" s="149"/>
      <c r="T1659" s="13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</row>
    <row r="1660" spans="1:30" s="6" customFormat="1" x14ac:dyDescent="0.25">
      <c r="A1660" s="202">
        <v>10</v>
      </c>
      <c r="B1660" s="175" t="s">
        <v>645</v>
      </c>
      <c r="C1660" s="128"/>
      <c r="D1660" s="153"/>
      <c r="E1660" s="158"/>
      <c r="F1660" s="159"/>
      <c r="G1660" s="39">
        <f t="shared" si="155"/>
        <v>0</v>
      </c>
      <c r="H1660" s="26">
        <f t="shared" si="156"/>
        <v>0</v>
      </c>
      <c r="I1660" s="167"/>
      <c r="R1660" s="149"/>
      <c r="S1660" s="149"/>
      <c r="T1660" s="13"/>
      <c r="U1660" s="5"/>
      <c r="V1660" s="5"/>
      <c r="W1660" s="5"/>
      <c r="X1660" s="5"/>
      <c r="Y1660" s="5"/>
      <c r="Z1660" s="5"/>
      <c r="AA1660" s="5"/>
      <c r="AB1660" s="5"/>
      <c r="AC1660" s="5"/>
      <c r="AD1660" s="5"/>
    </row>
    <row r="1661" spans="1:30" s="6" customFormat="1" x14ac:dyDescent="0.25">
      <c r="A1661" s="168"/>
      <c r="B1661" s="157"/>
      <c r="C1661" s="198"/>
      <c r="D1661" s="153"/>
      <c r="E1661" s="158"/>
      <c r="F1661" s="159"/>
      <c r="G1661" s="39">
        <f t="shared" si="155"/>
        <v>0</v>
      </c>
      <c r="H1661" s="26">
        <f t="shared" si="156"/>
        <v>0</v>
      </c>
      <c r="I1661" s="167"/>
      <c r="R1661" s="149"/>
      <c r="S1661" s="149"/>
      <c r="T1661" s="13"/>
      <c r="U1661" s="5"/>
      <c r="V1661" s="5"/>
      <c r="W1661" s="5"/>
      <c r="X1661" s="5"/>
      <c r="Y1661" s="5"/>
      <c r="Z1661" s="5"/>
      <c r="AA1661" s="5"/>
      <c r="AB1661" s="5"/>
      <c r="AC1661" s="5"/>
      <c r="AD1661" s="5"/>
    </row>
    <row r="1662" spans="1:30" s="6" customFormat="1" x14ac:dyDescent="0.25">
      <c r="A1662" s="203">
        <v>10.1</v>
      </c>
      <c r="B1662" s="175" t="s">
        <v>704</v>
      </c>
      <c r="C1662" s="237"/>
      <c r="D1662" s="153"/>
      <c r="E1662" s="158"/>
      <c r="F1662" s="159"/>
      <c r="G1662" s="39">
        <f t="shared" si="155"/>
        <v>0</v>
      </c>
      <c r="H1662" s="26">
        <f t="shared" si="156"/>
        <v>0</v>
      </c>
      <c r="I1662" s="167"/>
      <c r="R1662" s="149"/>
      <c r="S1662" s="149"/>
      <c r="T1662" s="13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</row>
    <row r="1663" spans="1:30" s="6" customFormat="1" x14ac:dyDescent="0.25">
      <c r="A1663" s="188" t="s">
        <v>647</v>
      </c>
      <c r="B1663" s="204" t="s">
        <v>648</v>
      </c>
      <c r="C1663" s="128">
        <v>8</v>
      </c>
      <c r="D1663" s="185" t="s">
        <v>42</v>
      </c>
      <c r="E1663" s="158">
        <v>80</v>
      </c>
      <c r="F1663" s="187">
        <f t="shared" ref="F1663:F1675" si="158">ROUND((C1663*E1663),2)</f>
        <v>640</v>
      </c>
      <c r="G1663" s="39">
        <f t="shared" si="155"/>
        <v>640</v>
      </c>
      <c r="H1663" s="26">
        <f t="shared" si="156"/>
        <v>0</v>
      </c>
      <c r="I1663" s="167"/>
      <c r="R1663" s="149"/>
      <c r="S1663" s="149"/>
      <c r="T1663" s="13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</row>
    <row r="1664" spans="1:30" s="6" customFormat="1" ht="26.4" x14ac:dyDescent="0.25">
      <c r="A1664" s="188" t="s">
        <v>649</v>
      </c>
      <c r="B1664" s="201" t="s">
        <v>650</v>
      </c>
      <c r="C1664" s="128">
        <v>96</v>
      </c>
      <c r="D1664" s="205" t="s">
        <v>19</v>
      </c>
      <c r="E1664" s="158">
        <v>14.23</v>
      </c>
      <c r="F1664" s="187">
        <f t="shared" si="158"/>
        <v>1366.08</v>
      </c>
      <c r="G1664" s="39">
        <f t="shared" si="155"/>
        <v>1366.08</v>
      </c>
      <c r="H1664" s="26">
        <f t="shared" si="156"/>
        <v>0</v>
      </c>
      <c r="I1664" s="167"/>
      <c r="R1664" s="149"/>
      <c r="S1664" s="149"/>
      <c r="T1664" s="13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</row>
    <row r="1665" spans="1:30" s="6" customFormat="1" x14ac:dyDescent="0.25">
      <c r="A1665" s="188" t="s">
        <v>651</v>
      </c>
      <c r="B1665" s="201" t="s">
        <v>652</v>
      </c>
      <c r="C1665" s="128">
        <v>16</v>
      </c>
      <c r="D1665" s="185" t="s">
        <v>42</v>
      </c>
      <c r="E1665" s="158">
        <v>84.42</v>
      </c>
      <c r="F1665" s="187">
        <f t="shared" si="158"/>
        <v>1350.72</v>
      </c>
      <c r="G1665" s="39">
        <f t="shared" si="155"/>
        <v>1350.72</v>
      </c>
      <c r="H1665" s="26">
        <f t="shared" si="156"/>
        <v>0</v>
      </c>
      <c r="I1665" s="167"/>
      <c r="R1665" s="149"/>
      <c r="S1665" s="149"/>
      <c r="T1665" s="13"/>
      <c r="U1665" s="5"/>
      <c r="V1665" s="5"/>
      <c r="W1665" s="5"/>
      <c r="X1665" s="5"/>
      <c r="Y1665" s="5"/>
      <c r="Z1665" s="5"/>
      <c r="AA1665" s="5"/>
      <c r="AB1665" s="5"/>
      <c r="AC1665" s="5"/>
      <c r="AD1665" s="5"/>
    </row>
    <row r="1666" spans="1:30" s="6" customFormat="1" x14ac:dyDescent="0.25">
      <c r="A1666" s="188" t="s">
        <v>653</v>
      </c>
      <c r="B1666" s="201" t="s">
        <v>654</v>
      </c>
      <c r="C1666" s="128">
        <v>16</v>
      </c>
      <c r="D1666" s="185" t="s">
        <v>42</v>
      </c>
      <c r="E1666" s="158">
        <v>26.5</v>
      </c>
      <c r="F1666" s="187">
        <f t="shared" si="158"/>
        <v>424</v>
      </c>
      <c r="G1666" s="39">
        <f t="shared" si="155"/>
        <v>424</v>
      </c>
      <c r="H1666" s="26">
        <f t="shared" si="156"/>
        <v>0</v>
      </c>
      <c r="I1666" s="167"/>
      <c r="R1666" s="149"/>
      <c r="S1666" s="149"/>
      <c r="T1666" s="13"/>
      <c r="U1666" s="5"/>
      <c r="V1666" s="5"/>
      <c r="W1666" s="5"/>
      <c r="X1666" s="5"/>
      <c r="Y1666" s="5"/>
      <c r="Z1666" s="5"/>
      <c r="AA1666" s="5"/>
      <c r="AB1666" s="5"/>
      <c r="AC1666" s="5"/>
      <c r="AD1666" s="5"/>
    </row>
    <row r="1667" spans="1:30" s="6" customFormat="1" x14ac:dyDescent="0.25">
      <c r="A1667" s="188" t="s">
        <v>655</v>
      </c>
      <c r="B1667" s="201" t="s">
        <v>656</v>
      </c>
      <c r="C1667" s="128">
        <v>12</v>
      </c>
      <c r="D1667" s="185" t="s">
        <v>19</v>
      </c>
      <c r="E1667" s="158">
        <v>292.05</v>
      </c>
      <c r="F1667" s="187">
        <f t="shared" si="158"/>
        <v>3504.6</v>
      </c>
      <c r="G1667" s="39">
        <f t="shared" si="155"/>
        <v>3504.6</v>
      </c>
      <c r="H1667" s="26">
        <f t="shared" si="156"/>
        <v>0</v>
      </c>
      <c r="I1667" s="167"/>
      <c r="R1667" s="149"/>
      <c r="S1667" s="149"/>
      <c r="T1667" s="13"/>
      <c r="U1667" s="5"/>
      <c r="V1667" s="5"/>
      <c r="W1667" s="5"/>
      <c r="X1667" s="5"/>
      <c r="Y1667" s="5"/>
      <c r="Z1667" s="5"/>
      <c r="AA1667" s="5"/>
      <c r="AB1667" s="5"/>
      <c r="AC1667" s="5"/>
      <c r="AD1667" s="5"/>
    </row>
    <row r="1668" spans="1:30" s="6" customFormat="1" x14ac:dyDescent="0.25">
      <c r="A1668" s="188" t="s">
        <v>657</v>
      </c>
      <c r="B1668" s="201" t="s">
        <v>658</v>
      </c>
      <c r="C1668" s="128">
        <v>8</v>
      </c>
      <c r="D1668" s="185" t="s">
        <v>42</v>
      </c>
      <c r="E1668" s="158">
        <v>35.4</v>
      </c>
      <c r="F1668" s="187">
        <f t="shared" si="158"/>
        <v>283.2</v>
      </c>
      <c r="G1668" s="39">
        <f t="shared" si="155"/>
        <v>283.2</v>
      </c>
      <c r="H1668" s="26">
        <f t="shared" si="156"/>
        <v>0</v>
      </c>
      <c r="I1668" s="167"/>
      <c r="R1668" s="149"/>
      <c r="S1668" s="149"/>
      <c r="T1668" s="13"/>
      <c r="U1668" s="5"/>
      <c r="V1668" s="5"/>
      <c r="W1668" s="5"/>
      <c r="X1668" s="5"/>
      <c r="Y1668" s="5"/>
      <c r="Z1668" s="5"/>
      <c r="AA1668" s="5"/>
      <c r="AB1668" s="5"/>
      <c r="AC1668" s="5"/>
      <c r="AD1668" s="5"/>
    </row>
    <row r="1669" spans="1:30" s="6" customFormat="1" x14ac:dyDescent="0.25">
      <c r="A1669" s="188" t="s">
        <v>659</v>
      </c>
      <c r="B1669" s="201" t="s">
        <v>660</v>
      </c>
      <c r="C1669" s="128">
        <v>8</v>
      </c>
      <c r="D1669" s="185" t="s">
        <v>42</v>
      </c>
      <c r="E1669" s="158">
        <v>28.32</v>
      </c>
      <c r="F1669" s="187">
        <f t="shared" si="158"/>
        <v>226.56</v>
      </c>
      <c r="G1669" s="39">
        <f t="shared" si="155"/>
        <v>226.56</v>
      </c>
      <c r="H1669" s="26">
        <f t="shared" si="156"/>
        <v>0</v>
      </c>
      <c r="I1669" s="167"/>
      <c r="R1669" s="149"/>
      <c r="S1669" s="149"/>
      <c r="T1669" s="13"/>
      <c r="U1669" s="5"/>
      <c r="V1669" s="5"/>
      <c r="W1669" s="5"/>
      <c r="X1669" s="5"/>
      <c r="Y1669" s="5"/>
      <c r="Z1669" s="5"/>
      <c r="AA1669" s="5"/>
      <c r="AB1669" s="5"/>
      <c r="AC1669" s="5"/>
      <c r="AD1669" s="5"/>
    </row>
    <row r="1670" spans="1:30" s="6" customFormat="1" x14ac:dyDescent="0.25">
      <c r="A1670" s="188" t="s">
        <v>661</v>
      </c>
      <c r="B1670" s="201" t="s">
        <v>662</v>
      </c>
      <c r="C1670" s="128">
        <v>8</v>
      </c>
      <c r="D1670" s="185" t="s">
        <v>42</v>
      </c>
      <c r="E1670" s="158">
        <v>286.36</v>
      </c>
      <c r="F1670" s="187">
        <f t="shared" si="158"/>
        <v>2290.88</v>
      </c>
      <c r="G1670" s="39">
        <f t="shared" si="155"/>
        <v>2290.88</v>
      </c>
      <c r="H1670" s="26">
        <f t="shared" si="156"/>
        <v>0</v>
      </c>
      <c r="I1670" s="167"/>
      <c r="R1670" s="149"/>
      <c r="S1670" s="149"/>
      <c r="T1670" s="13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</row>
    <row r="1671" spans="1:30" s="6" customFormat="1" x14ac:dyDescent="0.25">
      <c r="A1671" s="188" t="s">
        <v>663</v>
      </c>
      <c r="B1671" s="201" t="s">
        <v>664</v>
      </c>
      <c r="C1671" s="128">
        <v>8</v>
      </c>
      <c r="D1671" s="185" t="s">
        <v>42</v>
      </c>
      <c r="E1671" s="158">
        <v>380</v>
      </c>
      <c r="F1671" s="187">
        <f t="shared" si="158"/>
        <v>3040</v>
      </c>
      <c r="G1671" s="39">
        <f t="shared" si="155"/>
        <v>3040</v>
      </c>
      <c r="H1671" s="26">
        <f t="shared" si="156"/>
        <v>0</v>
      </c>
      <c r="I1671" s="167"/>
      <c r="R1671" s="149"/>
      <c r="S1671" s="149"/>
      <c r="T1671" s="13"/>
      <c r="U1671" s="5"/>
      <c r="V1671" s="5"/>
      <c r="W1671" s="5"/>
      <c r="X1671" s="5"/>
      <c r="Y1671" s="5"/>
      <c r="Z1671" s="5"/>
      <c r="AA1671" s="5"/>
      <c r="AB1671" s="5"/>
      <c r="AC1671" s="5"/>
      <c r="AD1671" s="5"/>
    </row>
    <row r="1672" spans="1:30" s="6" customFormat="1" x14ac:dyDescent="0.25">
      <c r="A1672" s="188" t="s">
        <v>665</v>
      </c>
      <c r="B1672" s="201" t="s">
        <v>171</v>
      </c>
      <c r="C1672" s="128">
        <v>8</v>
      </c>
      <c r="D1672" s="185" t="s">
        <v>42</v>
      </c>
      <c r="E1672" s="158">
        <v>21.67</v>
      </c>
      <c r="F1672" s="187">
        <f t="shared" si="158"/>
        <v>173.36</v>
      </c>
      <c r="G1672" s="39">
        <f t="shared" si="155"/>
        <v>173.36</v>
      </c>
      <c r="H1672" s="26">
        <f t="shared" si="156"/>
        <v>0</v>
      </c>
      <c r="I1672" s="167"/>
      <c r="R1672" s="149"/>
      <c r="S1672" s="149"/>
      <c r="T1672" s="13"/>
      <c r="U1672" s="5"/>
      <c r="V1672" s="5"/>
      <c r="W1672" s="5"/>
      <c r="X1672" s="5"/>
      <c r="Y1672" s="5"/>
      <c r="Z1672" s="5"/>
      <c r="AA1672" s="5"/>
      <c r="AB1672" s="5"/>
      <c r="AC1672" s="5"/>
      <c r="AD1672" s="5"/>
    </row>
    <row r="1673" spans="1:30" s="6" customFormat="1" x14ac:dyDescent="0.25">
      <c r="A1673" s="188" t="s">
        <v>666</v>
      </c>
      <c r="B1673" s="201" t="s">
        <v>667</v>
      </c>
      <c r="C1673" s="128">
        <v>8</v>
      </c>
      <c r="D1673" s="185" t="s">
        <v>42</v>
      </c>
      <c r="E1673" s="158">
        <v>350</v>
      </c>
      <c r="F1673" s="187">
        <f t="shared" si="158"/>
        <v>2800</v>
      </c>
      <c r="G1673" s="39">
        <f t="shared" si="155"/>
        <v>2800</v>
      </c>
      <c r="H1673" s="26">
        <f t="shared" si="156"/>
        <v>0</v>
      </c>
      <c r="I1673" s="167"/>
      <c r="R1673" s="149"/>
      <c r="S1673" s="149"/>
      <c r="T1673" s="13"/>
      <c r="U1673" s="5"/>
      <c r="V1673" s="5"/>
      <c r="W1673" s="5"/>
      <c r="X1673" s="5"/>
      <c r="Y1673" s="5"/>
      <c r="Z1673" s="5"/>
      <c r="AA1673" s="5"/>
      <c r="AB1673" s="5"/>
      <c r="AC1673" s="5"/>
      <c r="AD1673" s="5"/>
    </row>
    <row r="1674" spans="1:30" s="6" customFormat="1" x14ac:dyDescent="0.25">
      <c r="A1674" s="188" t="s">
        <v>668</v>
      </c>
      <c r="B1674" s="201" t="s">
        <v>669</v>
      </c>
      <c r="C1674" s="128">
        <v>15.84</v>
      </c>
      <c r="D1674" s="191" t="s">
        <v>24</v>
      </c>
      <c r="E1674" s="158">
        <v>699.05</v>
      </c>
      <c r="F1674" s="187">
        <f t="shared" si="158"/>
        <v>11072.95</v>
      </c>
      <c r="G1674" s="39">
        <f t="shared" si="155"/>
        <v>11072.95</v>
      </c>
      <c r="H1674" s="26">
        <f t="shared" si="156"/>
        <v>0</v>
      </c>
      <c r="I1674" s="167"/>
      <c r="R1674" s="149"/>
      <c r="S1674" s="149"/>
      <c r="T1674" s="13"/>
      <c r="U1674" s="5"/>
      <c r="V1674" s="5"/>
      <c r="W1674" s="5"/>
      <c r="X1674" s="5"/>
      <c r="Y1674" s="5"/>
      <c r="Z1674" s="5"/>
      <c r="AA1674" s="5"/>
      <c r="AB1674" s="5"/>
      <c r="AC1674" s="5"/>
      <c r="AD1674" s="5"/>
    </row>
    <row r="1675" spans="1:30" s="6" customFormat="1" x14ac:dyDescent="0.25">
      <c r="A1675" s="188" t="s">
        <v>670</v>
      </c>
      <c r="B1675" s="201" t="s">
        <v>174</v>
      </c>
      <c r="C1675" s="128">
        <v>8</v>
      </c>
      <c r="D1675" s="185" t="s">
        <v>42</v>
      </c>
      <c r="E1675" s="158">
        <v>450</v>
      </c>
      <c r="F1675" s="187">
        <f t="shared" si="158"/>
        <v>3600</v>
      </c>
      <c r="G1675" s="39">
        <f t="shared" si="155"/>
        <v>3600</v>
      </c>
      <c r="H1675" s="26">
        <f t="shared" si="156"/>
        <v>0</v>
      </c>
      <c r="I1675" s="167"/>
      <c r="R1675" s="149"/>
      <c r="S1675" s="149"/>
      <c r="T1675" s="13"/>
      <c r="U1675" s="5"/>
      <c r="V1675" s="5"/>
      <c r="W1675" s="5"/>
      <c r="X1675" s="5"/>
      <c r="Y1675" s="5"/>
      <c r="Z1675" s="5"/>
      <c r="AA1675" s="5"/>
      <c r="AB1675" s="5"/>
      <c r="AC1675" s="5"/>
      <c r="AD1675" s="5"/>
    </row>
    <row r="1676" spans="1:30" s="6" customFormat="1" x14ac:dyDescent="0.25">
      <c r="A1676" s="168"/>
      <c r="B1676" s="157"/>
      <c r="C1676" s="128"/>
      <c r="D1676" s="153"/>
      <c r="E1676" s="158"/>
      <c r="F1676" s="159"/>
      <c r="G1676" s="39">
        <f t="shared" si="155"/>
        <v>0</v>
      </c>
      <c r="H1676" s="26">
        <f t="shared" si="156"/>
        <v>0</v>
      </c>
      <c r="I1676" s="167"/>
      <c r="R1676" s="149"/>
      <c r="S1676" s="149"/>
      <c r="T1676" s="13"/>
      <c r="U1676" s="5"/>
      <c r="V1676" s="5"/>
      <c r="W1676" s="5"/>
      <c r="X1676" s="5"/>
      <c r="Y1676" s="5"/>
      <c r="Z1676" s="5"/>
      <c r="AA1676" s="5"/>
      <c r="AB1676" s="5"/>
      <c r="AC1676" s="5"/>
      <c r="AD1676" s="5"/>
    </row>
    <row r="1677" spans="1:30" s="6" customFormat="1" x14ac:dyDescent="0.25">
      <c r="A1677" s="161">
        <v>11</v>
      </c>
      <c r="B1677" s="144" t="s">
        <v>671</v>
      </c>
      <c r="C1677" s="128"/>
      <c r="D1677" s="153"/>
      <c r="E1677" s="158"/>
      <c r="F1677" s="159"/>
      <c r="G1677" s="39">
        <f t="shared" si="155"/>
        <v>0</v>
      </c>
      <c r="H1677" s="26">
        <f t="shared" si="156"/>
        <v>0</v>
      </c>
      <c r="I1677" s="167"/>
      <c r="R1677" s="149"/>
      <c r="S1677" s="149"/>
      <c r="T1677" s="13"/>
      <c r="U1677" s="5"/>
      <c r="V1677" s="5"/>
      <c r="W1677" s="5"/>
      <c r="X1677" s="5"/>
      <c r="Y1677" s="5"/>
      <c r="Z1677" s="5"/>
      <c r="AA1677" s="5"/>
      <c r="AB1677" s="5"/>
      <c r="AC1677" s="5"/>
      <c r="AD1677" s="5"/>
    </row>
    <row r="1678" spans="1:30" s="6" customFormat="1" ht="26.4" x14ac:dyDescent="0.25">
      <c r="A1678" s="168">
        <v>11.1</v>
      </c>
      <c r="B1678" s="160" t="s">
        <v>673</v>
      </c>
      <c r="C1678" s="128">
        <v>2</v>
      </c>
      <c r="D1678" s="177" t="s">
        <v>569</v>
      </c>
      <c r="E1678" s="158">
        <v>12382.68</v>
      </c>
      <c r="F1678" s="159">
        <f>ROUND(C1678*E1678,2)</f>
        <v>24765.360000000001</v>
      </c>
      <c r="G1678" s="39">
        <f t="shared" si="155"/>
        <v>24765.360000000001</v>
      </c>
      <c r="H1678" s="26">
        <f t="shared" si="156"/>
        <v>0</v>
      </c>
      <c r="I1678" s="167"/>
      <c r="R1678" s="149"/>
      <c r="S1678" s="149"/>
      <c r="T1678" s="13"/>
      <c r="U1678" s="5"/>
      <c r="V1678" s="5"/>
      <c r="W1678" s="5"/>
      <c r="X1678" s="5"/>
      <c r="Y1678" s="5"/>
      <c r="Z1678" s="5"/>
      <c r="AA1678" s="5"/>
      <c r="AB1678" s="5"/>
      <c r="AC1678" s="5"/>
      <c r="AD1678" s="5"/>
    </row>
    <row r="1679" spans="1:30" s="6" customFormat="1" x14ac:dyDescent="0.25">
      <c r="A1679" s="168">
        <v>11.2</v>
      </c>
      <c r="B1679" s="160" t="s">
        <v>674</v>
      </c>
      <c r="C1679" s="128">
        <v>2</v>
      </c>
      <c r="D1679" s="177" t="s">
        <v>569</v>
      </c>
      <c r="E1679" s="158">
        <v>7304.14</v>
      </c>
      <c r="F1679" s="159">
        <f>ROUND(C1679*E1679,2)</f>
        <v>14608.28</v>
      </c>
      <c r="G1679" s="39">
        <f t="shared" si="155"/>
        <v>14608.28</v>
      </c>
      <c r="H1679" s="26">
        <f t="shared" si="156"/>
        <v>0</v>
      </c>
      <c r="I1679" s="167"/>
      <c r="R1679" s="149"/>
      <c r="S1679" s="149"/>
      <c r="T1679" s="13"/>
      <c r="U1679" s="5"/>
      <c r="V1679" s="5"/>
      <c r="W1679" s="5"/>
      <c r="X1679" s="5"/>
      <c r="Y1679" s="5"/>
      <c r="Z1679" s="5"/>
      <c r="AA1679" s="5"/>
      <c r="AB1679" s="5"/>
      <c r="AC1679" s="5"/>
      <c r="AD1679" s="5"/>
    </row>
    <row r="1680" spans="1:30" s="6" customFormat="1" x14ac:dyDescent="0.25">
      <c r="A1680" s="168"/>
      <c r="B1680" s="157"/>
      <c r="C1680" s="128"/>
      <c r="D1680" s="153"/>
      <c r="E1680" s="158"/>
      <c r="F1680" s="159"/>
      <c r="G1680" s="39">
        <f t="shared" ref="G1680:G1743" si="159">ROUND(C1680*E1680,2)</f>
        <v>0</v>
      </c>
      <c r="H1680" s="26">
        <f t="shared" si="156"/>
        <v>0</v>
      </c>
      <c r="I1680" s="167"/>
      <c r="R1680" s="149"/>
      <c r="S1680" s="149"/>
      <c r="T1680" s="13"/>
      <c r="U1680" s="5"/>
      <c r="V1680" s="5"/>
      <c r="W1680" s="5"/>
      <c r="X1680" s="5"/>
      <c r="Y1680" s="5"/>
      <c r="Z1680" s="5"/>
      <c r="AA1680" s="5"/>
      <c r="AB1680" s="5"/>
      <c r="AC1680" s="5"/>
      <c r="AD1680" s="5"/>
    </row>
    <row r="1681" spans="1:30" s="6" customFormat="1" x14ac:dyDescent="0.25">
      <c r="A1681" s="161">
        <v>12</v>
      </c>
      <c r="B1681" s="175" t="s">
        <v>675</v>
      </c>
      <c r="C1681" s="128"/>
      <c r="D1681" s="171"/>
      <c r="E1681" s="158"/>
      <c r="F1681" s="207"/>
      <c r="G1681" s="39">
        <f t="shared" si="159"/>
        <v>0</v>
      </c>
      <c r="H1681" s="26">
        <f t="shared" ref="H1681:H1744" si="160">G1681-F1681</f>
        <v>0</v>
      </c>
      <c r="I1681" s="167"/>
      <c r="R1681" s="149"/>
      <c r="S1681" s="149"/>
      <c r="T1681" s="13"/>
      <c r="U1681" s="5"/>
      <c r="V1681" s="5"/>
      <c r="W1681" s="5"/>
      <c r="X1681" s="5"/>
      <c r="Y1681" s="5"/>
      <c r="Z1681" s="5"/>
      <c r="AA1681" s="5"/>
      <c r="AB1681" s="5"/>
      <c r="AC1681" s="5"/>
      <c r="AD1681" s="5"/>
    </row>
    <row r="1682" spans="1:30" s="6" customFormat="1" x14ac:dyDescent="0.25">
      <c r="A1682" s="208"/>
      <c r="B1682" s="209"/>
      <c r="C1682" s="128"/>
      <c r="D1682" s="171"/>
      <c r="E1682" s="158"/>
      <c r="F1682" s="207"/>
      <c r="G1682" s="39">
        <f t="shared" si="159"/>
        <v>0</v>
      </c>
      <c r="H1682" s="26">
        <f t="shared" si="160"/>
        <v>0</v>
      </c>
      <c r="I1682" s="167"/>
      <c r="R1682" s="149"/>
      <c r="S1682" s="149"/>
      <c r="T1682" s="13"/>
      <c r="U1682" s="5"/>
      <c r="V1682" s="5"/>
      <c r="W1682" s="5"/>
      <c r="X1682" s="5"/>
      <c r="Y1682" s="5"/>
      <c r="Z1682" s="5"/>
      <c r="AA1682" s="5"/>
      <c r="AB1682" s="5"/>
      <c r="AC1682" s="5"/>
      <c r="AD1682" s="5"/>
    </row>
    <row r="1683" spans="1:30" s="6" customFormat="1" x14ac:dyDescent="0.25">
      <c r="A1683" s="161">
        <v>12.1</v>
      </c>
      <c r="B1683" s="175" t="s">
        <v>705</v>
      </c>
      <c r="C1683" s="128"/>
      <c r="D1683" s="171"/>
      <c r="E1683" s="158"/>
      <c r="F1683" s="207"/>
      <c r="G1683" s="39">
        <f t="shared" si="159"/>
        <v>0</v>
      </c>
      <c r="H1683" s="26">
        <f t="shared" si="160"/>
        <v>0</v>
      </c>
      <c r="I1683" s="167"/>
      <c r="R1683" s="149"/>
      <c r="S1683" s="149"/>
      <c r="T1683" s="13"/>
      <c r="U1683" s="5"/>
      <c r="V1683" s="5"/>
      <c r="W1683" s="5"/>
      <c r="X1683" s="5"/>
      <c r="Y1683" s="5"/>
      <c r="Z1683" s="5"/>
      <c r="AA1683" s="5"/>
      <c r="AB1683" s="5"/>
      <c r="AC1683" s="5"/>
      <c r="AD1683" s="5"/>
    </row>
    <row r="1684" spans="1:30" s="6" customFormat="1" x14ac:dyDescent="0.25">
      <c r="A1684" s="210" t="s">
        <v>706</v>
      </c>
      <c r="B1684" s="215" t="s">
        <v>678</v>
      </c>
      <c r="C1684" s="128">
        <f>563.34*0.6*0.2</f>
        <v>67.600800000000007</v>
      </c>
      <c r="D1684" s="171" t="s">
        <v>24</v>
      </c>
      <c r="E1684" s="158">
        <v>121.8</v>
      </c>
      <c r="F1684" s="207">
        <f>E1684*C1684</f>
        <v>8233.7774399999998</v>
      </c>
      <c r="G1684" s="39">
        <f t="shared" si="159"/>
        <v>8233.7800000000007</v>
      </c>
      <c r="H1684" s="26">
        <f t="shared" si="160"/>
        <v>2.5600000008125789E-3</v>
      </c>
      <c r="I1684" s="167"/>
      <c r="R1684" s="149"/>
      <c r="S1684" s="149"/>
      <c r="T1684" s="13"/>
      <c r="U1684" s="5"/>
      <c r="V1684" s="5"/>
      <c r="W1684" s="5"/>
      <c r="X1684" s="5"/>
      <c r="Y1684" s="5"/>
      <c r="Z1684" s="5"/>
      <c r="AA1684" s="5"/>
      <c r="AB1684" s="5"/>
      <c r="AC1684" s="5"/>
      <c r="AD1684" s="5"/>
    </row>
    <row r="1685" spans="1:30" s="6" customFormat="1" ht="26.4" x14ac:dyDescent="0.25">
      <c r="A1685" s="210" t="s">
        <v>707</v>
      </c>
      <c r="B1685" s="160" t="s">
        <v>563</v>
      </c>
      <c r="C1685" s="128">
        <f>C1684*1.25</f>
        <v>84.501000000000005</v>
      </c>
      <c r="D1685" s="171" t="s">
        <v>24</v>
      </c>
      <c r="E1685" s="158">
        <v>190.02</v>
      </c>
      <c r="F1685" s="214">
        <f>ROUND(C1685*E1685,2)</f>
        <v>16056.88</v>
      </c>
      <c r="G1685" s="39">
        <f t="shared" si="159"/>
        <v>16056.88</v>
      </c>
      <c r="H1685" s="26">
        <f t="shared" si="160"/>
        <v>0</v>
      </c>
      <c r="I1685" s="167"/>
      <c r="R1685" s="149"/>
      <c r="S1685" s="149"/>
      <c r="T1685" s="13"/>
      <c r="U1685" s="5"/>
      <c r="V1685" s="5"/>
      <c r="W1685" s="5"/>
      <c r="X1685" s="5"/>
      <c r="Y1685" s="5"/>
      <c r="Z1685" s="5"/>
      <c r="AA1685" s="5"/>
      <c r="AB1685" s="5"/>
      <c r="AC1685" s="5"/>
      <c r="AD1685" s="5"/>
    </row>
    <row r="1686" spans="1:30" s="6" customFormat="1" x14ac:dyDescent="0.25">
      <c r="A1686" s="210"/>
      <c r="B1686" s="215"/>
      <c r="C1686" s="128"/>
      <c r="D1686" s="171"/>
      <c r="E1686" s="158"/>
      <c r="F1686" s="214"/>
      <c r="G1686" s="39">
        <f t="shared" si="159"/>
        <v>0</v>
      </c>
      <c r="H1686" s="26">
        <f t="shared" si="160"/>
        <v>0</v>
      </c>
      <c r="I1686" s="167"/>
      <c r="R1686" s="149"/>
      <c r="S1686" s="149"/>
      <c r="T1686" s="13"/>
      <c r="U1686" s="5"/>
      <c r="V1686" s="5"/>
      <c r="W1686" s="5"/>
      <c r="X1686" s="5"/>
      <c r="Y1686" s="5"/>
      <c r="Z1686" s="5"/>
      <c r="AA1686" s="5"/>
      <c r="AB1686" s="5"/>
      <c r="AC1686" s="5"/>
      <c r="AD1686" s="5"/>
    </row>
    <row r="1687" spans="1:30" s="6" customFormat="1" x14ac:dyDescent="0.25">
      <c r="A1687" s="210">
        <v>12.2</v>
      </c>
      <c r="B1687" s="215" t="s">
        <v>680</v>
      </c>
      <c r="C1687" s="128">
        <v>84.5</v>
      </c>
      <c r="D1687" s="171" t="s">
        <v>24</v>
      </c>
      <c r="E1687" s="158">
        <v>1583.87</v>
      </c>
      <c r="F1687" s="207">
        <f>ROUND(C1687*E1687,2)</f>
        <v>133837.01999999999</v>
      </c>
      <c r="G1687" s="39">
        <f t="shared" si="159"/>
        <v>133837.01999999999</v>
      </c>
      <c r="H1687" s="26">
        <f t="shared" si="160"/>
        <v>0</v>
      </c>
      <c r="I1687" s="167"/>
      <c r="R1687" s="149"/>
      <c r="S1687" s="149"/>
      <c r="T1687" s="13"/>
      <c r="U1687" s="5"/>
      <c r="V1687" s="5"/>
      <c r="W1687" s="5"/>
      <c r="X1687" s="5"/>
      <c r="Y1687" s="5"/>
      <c r="Z1687" s="5"/>
      <c r="AA1687" s="5"/>
      <c r="AB1687" s="5"/>
      <c r="AC1687" s="5"/>
      <c r="AD1687" s="5"/>
    </row>
    <row r="1688" spans="1:30" s="6" customFormat="1" ht="28.5" customHeight="1" x14ac:dyDescent="0.25">
      <c r="A1688" s="156">
        <v>12.3</v>
      </c>
      <c r="B1688" s="217" t="s">
        <v>562</v>
      </c>
      <c r="C1688" s="128">
        <v>84.5</v>
      </c>
      <c r="D1688" s="153" t="s">
        <v>24</v>
      </c>
      <c r="E1688" s="158">
        <v>172.55</v>
      </c>
      <c r="F1688" s="159">
        <f>ROUND(C1688*E1688,2)</f>
        <v>14580.48</v>
      </c>
      <c r="G1688" s="39">
        <f t="shared" si="159"/>
        <v>14580.48</v>
      </c>
      <c r="H1688" s="26">
        <f t="shared" si="160"/>
        <v>0</v>
      </c>
      <c r="I1688" s="167"/>
      <c r="R1688" s="149"/>
      <c r="S1688" s="149"/>
      <c r="T1688" s="13"/>
      <c r="U1688" s="5"/>
      <c r="V1688" s="5"/>
      <c r="W1688" s="5"/>
      <c r="X1688" s="5"/>
      <c r="Y1688" s="5"/>
      <c r="Z1688" s="5"/>
      <c r="AA1688" s="5"/>
      <c r="AB1688" s="5"/>
      <c r="AC1688" s="5"/>
      <c r="AD1688" s="5"/>
    </row>
    <row r="1689" spans="1:30" s="6" customFormat="1" ht="26.4" x14ac:dyDescent="0.25">
      <c r="A1689" s="242">
        <v>12.4</v>
      </c>
      <c r="B1689" s="211" t="s">
        <v>681</v>
      </c>
      <c r="C1689" s="128">
        <v>338</v>
      </c>
      <c r="D1689" s="212" t="s">
        <v>28</v>
      </c>
      <c r="E1689" s="158">
        <v>1162.26</v>
      </c>
      <c r="F1689" s="220">
        <f>ROUND(C1689*E1689,2)</f>
        <v>392843.88</v>
      </c>
      <c r="G1689" s="39">
        <f t="shared" si="159"/>
        <v>392843.88</v>
      </c>
      <c r="H1689" s="26">
        <f t="shared" si="160"/>
        <v>0</v>
      </c>
      <c r="I1689" s="167"/>
      <c r="R1689" s="149"/>
      <c r="S1689" s="149"/>
      <c r="T1689" s="13"/>
      <c r="U1689" s="5"/>
      <c r="V1689" s="5"/>
      <c r="W1689" s="5"/>
      <c r="X1689" s="5"/>
      <c r="Y1689" s="5"/>
      <c r="Z1689" s="5"/>
      <c r="AA1689" s="5"/>
      <c r="AB1689" s="5"/>
      <c r="AC1689" s="5"/>
      <c r="AD1689" s="5"/>
    </row>
    <row r="1690" spans="1:30" s="221" customFormat="1" x14ac:dyDescent="0.25">
      <c r="A1690" s="59">
        <f t="shared" ref="A1690" si="161">+A1689+0.1</f>
        <v>12.5</v>
      </c>
      <c r="B1690" s="41" t="s">
        <v>197</v>
      </c>
      <c r="C1690" s="128">
        <v>338</v>
      </c>
      <c r="D1690" s="37" t="s">
        <v>198</v>
      </c>
      <c r="E1690" s="158">
        <v>49.34</v>
      </c>
      <c r="F1690" s="38">
        <f t="shared" ref="F1690" si="162">ROUND(C1690*E1690,2)</f>
        <v>16676.919999999998</v>
      </c>
      <c r="G1690" s="39">
        <f t="shared" si="159"/>
        <v>16676.919999999998</v>
      </c>
      <c r="H1690" s="26">
        <f t="shared" si="160"/>
        <v>0</v>
      </c>
    </row>
    <row r="1691" spans="1:30" s="6" customFormat="1" x14ac:dyDescent="0.25">
      <c r="A1691" s="243"/>
      <c r="B1691" s="244"/>
      <c r="C1691" s="128"/>
      <c r="D1691" s="218"/>
      <c r="E1691" s="158"/>
      <c r="F1691" s="219"/>
      <c r="G1691" s="39">
        <f t="shared" si="159"/>
        <v>0</v>
      </c>
      <c r="H1691" s="26">
        <f t="shared" si="160"/>
        <v>0</v>
      </c>
      <c r="I1691" s="167"/>
      <c r="R1691" s="149"/>
      <c r="S1691" s="149"/>
      <c r="T1691" s="13"/>
      <c r="U1691" s="5"/>
      <c r="V1691" s="5"/>
      <c r="W1691" s="5"/>
      <c r="X1691" s="5"/>
      <c r="Y1691" s="5"/>
      <c r="Z1691" s="5"/>
      <c r="AA1691" s="5"/>
      <c r="AB1691" s="5"/>
      <c r="AC1691" s="5"/>
      <c r="AD1691" s="5"/>
    </row>
    <row r="1692" spans="1:30" s="6" customFormat="1" ht="27.75" customHeight="1" x14ac:dyDescent="0.25">
      <c r="A1692" s="230">
        <v>14</v>
      </c>
      <c r="B1692" s="231" t="s">
        <v>682</v>
      </c>
      <c r="C1692" s="128">
        <v>896.27</v>
      </c>
      <c r="D1692" s="177" t="s">
        <v>19</v>
      </c>
      <c r="E1692" s="158">
        <v>25</v>
      </c>
      <c r="F1692" s="186">
        <f>ROUND(C1692*E1692,2)</f>
        <v>22406.75</v>
      </c>
      <c r="G1692" s="39">
        <f t="shared" si="159"/>
        <v>22406.75</v>
      </c>
      <c r="H1692" s="26">
        <f t="shared" si="160"/>
        <v>0</v>
      </c>
      <c r="I1692" s="167"/>
      <c r="R1692" s="149"/>
      <c r="S1692" s="149"/>
      <c r="T1692" s="13"/>
      <c r="U1692" s="5"/>
      <c r="V1692" s="5"/>
      <c r="W1692" s="5"/>
      <c r="X1692" s="5"/>
      <c r="Y1692" s="5"/>
      <c r="Z1692" s="5"/>
      <c r="AA1692" s="5"/>
      <c r="AB1692" s="5"/>
      <c r="AC1692" s="5"/>
      <c r="AD1692" s="5"/>
    </row>
    <row r="1693" spans="1:30" s="6" customFormat="1" ht="53.25" customHeight="1" x14ac:dyDescent="0.25">
      <c r="A1693" s="225">
        <v>15</v>
      </c>
      <c r="B1693" s="226" t="s">
        <v>683</v>
      </c>
      <c r="C1693" s="130">
        <v>896.27</v>
      </c>
      <c r="D1693" s="227" t="s">
        <v>19</v>
      </c>
      <c r="E1693" s="165">
        <v>46.15</v>
      </c>
      <c r="F1693" s="229">
        <f>ROUND(C1693*E1693,2)</f>
        <v>41362.86</v>
      </c>
      <c r="G1693" s="39">
        <f t="shared" si="159"/>
        <v>41362.86</v>
      </c>
      <c r="H1693" s="26">
        <f t="shared" si="160"/>
        <v>0</v>
      </c>
      <c r="I1693" s="167"/>
      <c r="R1693" s="149"/>
      <c r="S1693" s="149"/>
      <c r="T1693" s="13"/>
      <c r="U1693" s="5"/>
      <c r="V1693" s="5"/>
      <c r="W1693" s="5"/>
      <c r="X1693" s="5"/>
      <c r="Y1693" s="5"/>
      <c r="Z1693" s="5"/>
      <c r="AA1693" s="5"/>
      <c r="AB1693" s="5"/>
      <c r="AC1693" s="5"/>
      <c r="AD1693" s="5"/>
    </row>
    <row r="1694" spans="1:30" s="6" customFormat="1" ht="26.4" x14ac:dyDescent="0.25">
      <c r="A1694" s="232">
        <v>16</v>
      </c>
      <c r="B1694" s="233" t="s">
        <v>684</v>
      </c>
      <c r="C1694" s="128">
        <v>896.27</v>
      </c>
      <c r="D1694" s="177" t="s">
        <v>19</v>
      </c>
      <c r="E1694" s="158">
        <v>11.93</v>
      </c>
      <c r="F1694" s="186">
        <f>ROUND(C1694*E1694,2)</f>
        <v>10692.5</v>
      </c>
      <c r="G1694" s="39">
        <f t="shared" si="159"/>
        <v>10692.5</v>
      </c>
      <c r="H1694" s="26">
        <f>SUM(F1532:F1694)</f>
        <v>9033420.9074399974</v>
      </c>
      <c r="I1694" s="167"/>
      <c r="R1694" s="149"/>
      <c r="S1694" s="149"/>
      <c r="T1694" s="13"/>
      <c r="U1694" s="5"/>
      <c r="V1694" s="5"/>
      <c r="W1694" s="5"/>
      <c r="X1694" s="5"/>
      <c r="Y1694" s="5"/>
      <c r="Z1694" s="5"/>
      <c r="AA1694" s="5"/>
      <c r="AB1694" s="5"/>
      <c r="AC1694" s="5"/>
      <c r="AD1694" s="5"/>
    </row>
    <row r="1695" spans="1:30" s="6" customFormat="1" x14ac:dyDescent="0.25">
      <c r="A1695" s="143"/>
      <c r="B1695" s="245"/>
      <c r="C1695" s="246"/>
      <c r="D1695" s="246"/>
      <c r="E1695" s="158"/>
      <c r="F1695" s="247"/>
      <c r="G1695" s="39">
        <f t="shared" si="159"/>
        <v>0</v>
      </c>
      <c r="H1695" s="26">
        <f t="shared" si="160"/>
        <v>0</v>
      </c>
      <c r="I1695" s="167"/>
      <c r="R1695" s="149"/>
      <c r="S1695" s="149"/>
      <c r="T1695" s="13"/>
      <c r="U1695" s="5"/>
      <c r="V1695" s="5"/>
      <c r="W1695" s="5"/>
      <c r="X1695" s="5"/>
      <c r="Y1695" s="5"/>
      <c r="Z1695" s="5"/>
      <c r="AA1695" s="5"/>
      <c r="AB1695" s="5"/>
      <c r="AC1695" s="5"/>
      <c r="AD1695" s="5"/>
    </row>
    <row r="1696" spans="1:30" s="6" customFormat="1" ht="26.4" x14ac:dyDescent="0.25">
      <c r="A1696" s="239" t="s">
        <v>321</v>
      </c>
      <c r="B1696" s="175" t="s">
        <v>708</v>
      </c>
      <c r="C1696" s="145"/>
      <c r="D1696" s="146"/>
      <c r="E1696" s="158"/>
      <c r="F1696" s="148"/>
      <c r="G1696" s="39">
        <f t="shared" si="159"/>
        <v>0</v>
      </c>
      <c r="H1696" s="26">
        <f t="shared" si="160"/>
        <v>0</v>
      </c>
      <c r="I1696" s="167"/>
      <c r="R1696" s="149"/>
      <c r="S1696" s="149"/>
      <c r="T1696" s="13"/>
      <c r="U1696" s="5"/>
      <c r="V1696" s="5"/>
      <c r="W1696" s="5"/>
      <c r="X1696" s="5"/>
      <c r="Y1696" s="5"/>
      <c r="Z1696" s="5"/>
      <c r="AA1696" s="5"/>
      <c r="AB1696" s="5"/>
      <c r="AC1696" s="5"/>
      <c r="AD1696" s="5"/>
    </row>
    <row r="1697" spans="1:30" s="6" customFormat="1" x14ac:dyDescent="0.25">
      <c r="A1697" s="143"/>
      <c r="B1697" s="144"/>
      <c r="C1697" s="145"/>
      <c r="D1697" s="146"/>
      <c r="E1697" s="158"/>
      <c r="F1697" s="148"/>
      <c r="G1697" s="39">
        <f t="shared" si="159"/>
        <v>0</v>
      </c>
      <c r="H1697" s="26">
        <f t="shared" si="160"/>
        <v>0</v>
      </c>
      <c r="I1697" s="167"/>
      <c r="R1697" s="149"/>
      <c r="S1697" s="149"/>
      <c r="T1697" s="13"/>
      <c r="U1697" s="5"/>
      <c r="V1697" s="5"/>
      <c r="W1697" s="5"/>
      <c r="X1697" s="5"/>
      <c r="Y1697" s="5"/>
      <c r="Z1697" s="5"/>
      <c r="AA1697" s="5"/>
      <c r="AB1697" s="5"/>
      <c r="AC1697" s="5"/>
      <c r="AD1697" s="5"/>
    </row>
    <row r="1698" spans="1:30" s="6" customFormat="1" x14ac:dyDescent="0.25">
      <c r="A1698" s="150">
        <v>1</v>
      </c>
      <c r="B1698" s="151" t="s">
        <v>709</v>
      </c>
      <c r="C1698" s="152"/>
      <c r="D1698" s="153"/>
      <c r="E1698" s="158"/>
      <c r="F1698" s="154"/>
      <c r="G1698" s="39">
        <f t="shared" si="159"/>
        <v>0</v>
      </c>
      <c r="H1698" s="26">
        <f t="shared" si="160"/>
        <v>0</v>
      </c>
      <c r="I1698" s="167"/>
      <c r="R1698" s="149"/>
      <c r="S1698" s="149"/>
      <c r="T1698" s="13"/>
      <c r="U1698" s="5"/>
      <c r="V1698" s="5"/>
      <c r="W1698" s="5"/>
      <c r="X1698" s="5"/>
      <c r="Y1698" s="5"/>
      <c r="Z1698" s="5"/>
      <c r="AA1698" s="5"/>
      <c r="AB1698" s="5"/>
      <c r="AC1698" s="5"/>
      <c r="AD1698" s="5"/>
    </row>
    <row r="1699" spans="1:30" s="6" customFormat="1" x14ac:dyDescent="0.25">
      <c r="A1699" s="156">
        <v>1.1000000000000001</v>
      </c>
      <c r="B1699" s="157" t="s">
        <v>556</v>
      </c>
      <c r="C1699" s="128">
        <v>653.52</v>
      </c>
      <c r="D1699" s="153" t="s">
        <v>19</v>
      </c>
      <c r="E1699" s="158">
        <v>63.33</v>
      </c>
      <c r="F1699" s="159">
        <f>ROUND(C1699*E1699,2)</f>
        <v>41387.42</v>
      </c>
      <c r="G1699" s="39">
        <f t="shared" si="159"/>
        <v>41387.42</v>
      </c>
      <c r="H1699" s="26">
        <f t="shared" si="160"/>
        <v>0</v>
      </c>
      <c r="I1699" s="167"/>
      <c r="R1699" s="149"/>
      <c r="S1699" s="149"/>
      <c r="T1699" s="13"/>
      <c r="U1699" s="5"/>
      <c r="V1699" s="5"/>
      <c r="W1699" s="5"/>
      <c r="X1699" s="5"/>
      <c r="Y1699" s="5"/>
      <c r="Z1699" s="5"/>
      <c r="AA1699" s="5"/>
      <c r="AB1699" s="5"/>
      <c r="AC1699" s="5"/>
      <c r="AD1699" s="5"/>
    </row>
    <row r="1700" spans="1:30" s="6" customFormat="1" x14ac:dyDescent="0.25">
      <c r="A1700" s="156">
        <v>1.2</v>
      </c>
      <c r="B1700" s="157" t="s">
        <v>557</v>
      </c>
      <c r="C1700" s="128">
        <v>392.11</v>
      </c>
      <c r="D1700" s="153" t="s">
        <v>28</v>
      </c>
      <c r="E1700" s="158">
        <v>33.69</v>
      </c>
      <c r="F1700" s="159">
        <f>ROUND(C1700*E1700,2)</f>
        <v>13210.19</v>
      </c>
      <c r="G1700" s="39">
        <f t="shared" si="159"/>
        <v>13210.19</v>
      </c>
      <c r="H1700" s="26">
        <f t="shared" si="160"/>
        <v>0</v>
      </c>
      <c r="I1700" s="167"/>
      <c r="R1700" s="149"/>
      <c r="S1700" s="149"/>
      <c r="T1700" s="13"/>
      <c r="U1700" s="5"/>
      <c r="V1700" s="5"/>
      <c r="W1700" s="5"/>
      <c r="X1700" s="5"/>
      <c r="Y1700" s="5"/>
      <c r="Z1700" s="5"/>
      <c r="AA1700" s="5"/>
      <c r="AB1700" s="5"/>
      <c r="AC1700" s="5"/>
      <c r="AD1700" s="5"/>
    </row>
    <row r="1701" spans="1:30" s="6" customFormat="1" ht="25.5" customHeight="1" x14ac:dyDescent="0.25">
      <c r="A1701" s="156">
        <v>1.3</v>
      </c>
      <c r="B1701" s="160" t="s">
        <v>558</v>
      </c>
      <c r="C1701" s="128">
        <v>27.45</v>
      </c>
      <c r="D1701" s="153" t="s">
        <v>24</v>
      </c>
      <c r="E1701" s="158">
        <v>211.95</v>
      </c>
      <c r="F1701" s="159">
        <f>ROUND(C1701*E1701,2)</f>
        <v>5818.03</v>
      </c>
      <c r="G1701" s="39">
        <f t="shared" si="159"/>
        <v>5818.03</v>
      </c>
      <c r="H1701" s="26">
        <f t="shared" si="160"/>
        <v>0</v>
      </c>
      <c r="I1701" s="167"/>
      <c r="R1701" s="149"/>
      <c r="S1701" s="149"/>
      <c r="T1701" s="13"/>
      <c r="U1701" s="5"/>
      <c r="V1701" s="5"/>
      <c r="W1701" s="5"/>
      <c r="X1701" s="5"/>
      <c r="Y1701" s="5"/>
      <c r="Z1701" s="5"/>
      <c r="AA1701" s="5"/>
      <c r="AB1701" s="5"/>
      <c r="AC1701" s="5"/>
      <c r="AD1701" s="5"/>
    </row>
    <row r="1702" spans="1:30" s="6" customFormat="1" x14ac:dyDescent="0.25">
      <c r="A1702" s="143"/>
      <c r="B1702" s="144"/>
      <c r="C1702" s="128"/>
      <c r="D1702" s="146"/>
      <c r="E1702" s="158"/>
      <c r="F1702" s="148"/>
      <c r="G1702" s="39">
        <f t="shared" si="159"/>
        <v>0</v>
      </c>
      <c r="H1702" s="26">
        <f t="shared" si="160"/>
        <v>0</v>
      </c>
      <c r="I1702" s="167"/>
      <c r="R1702" s="149"/>
      <c r="S1702" s="149"/>
      <c r="T1702" s="13"/>
      <c r="U1702" s="5"/>
      <c r="V1702" s="5"/>
      <c r="W1702" s="5"/>
      <c r="X1702" s="5"/>
      <c r="Y1702" s="5"/>
      <c r="Z1702" s="5"/>
      <c r="AA1702" s="5"/>
      <c r="AB1702" s="5"/>
      <c r="AC1702" s="5"/>
      <c r="AD1702" s="5"/>
    </row>
    <row r="1703" spans="1:30" s="6" customFormat="1" x14ac:dyDescent="0.25">
      <c r="A1703" s="168">
        <v>2</v>
      </c>
      <c r="B1703" s="248" t="s">
        <v>18</v>
      </c>
      <c r="C1703" s="128">
        <v>2078.75</v>
      </c>
      <c r="D1703" s="171" t="s">
        <v>19</v>
      </c>
      <c r="E1703" s="158">
        <v>15.17</v>
      </c>
      <c r="F1703" s="159">
        <f>ROUND(C1703*E1703,2)</f>
        <v>31534.639999999999</v>
      </c>
      <c r="G1703" s="39">
        <f t="shared" si="159"/>
        <v>31534.639999999999</v>
      </c>
      <c r="H1703" s="26">
        <f t="shared" si="160"/>
        <v>0</v>
      </c>
      <c r="I1703" s="167"/>
      <c r="R1703" s="149"/>
      <c r="S1703" s="149"/>
      <c r="T1703" s="13"/>
      <c r="U1703" s="5"/>
      <c r="V1703" s="5"/>
      <c r="W1703" s="5"/>
      <c r="X1703" s="5"/>
      <c r="Y1703" s="5"/>
      <c r="Z1703" s="5"/>
      <c r="AA1703" s="5"/>
      <c r="AB1703" s="5"/>
      <c r="AC1703" s="5"/>
      <c r="AD1703" s="5"/>
    </row>
    <row r="1704" spans="1:30" s="6" customFormat="1" x14ac:dyDescent="0.25">
      <c r="A1704" s="168"/>
      <c r="B1704" s="197"/>
      <c r="C1704" s="128"/>
      <c r="D1704" s="153"/>
      <c r="E1704" s="158"/>
      <c r="F1704" s="159"/>
      <c r="G1704" s="39">
        <f t="shared" si="159"/>
        <v>0</v>
      </c>
      <c r="H1704" s="26">
        <f t="shared" si="160"/>
        <v>0</v>
      </c>
      <c r="I1704" s="167"/>
      <c r="R1704" s="149"/>
      <c r="S1704" s="149"/>
      <c r="T1704" s="13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</row>
    <row r="1705" spans="1:30" s="6" customFormat="1" x14ac:dyDescent="0.25">
      <c r="A1705" s="161">
        <v>3</v>
      </c>
      <c r="B1705" s="144" t="s">
        <v>20</v>
      </c>
      <c r="C1705" s="128"/>
      <c r="D1705" s="153"/>
      <c r="E1705" s="158"/>
      <c r="F1705" s="159"/>
      <c r="G1705" s="39">
        <f t="shared" si="159"/>
        <v>0</v>
      </c>
      <c r="H1705" s="26">
        <f t="shared" si="160"/>
        <v>0</v>
      </c>
      <c r="I1705" s="167"/>
      <c r="R1705" s="149"/>
      <c r="S1705" s="149"/>
      <c r="T1705" s="13"/>
      <c r="U1705" s="5"/>
      <c r="V1705" s="5"/>
      <c r="W1705" s="5"/>
      <c r="X1705" s="5"/>
      <c r="Y1705" s="5"/>
      <c r="Z1705" s="5"/>
      <c r="AA1705" s="5"/>
      <c r="AB1705" s="5"/>
      <c r="AC1705" s="5"/>
      <c r="AD1705" s="5"/>
    </row>
    <row r="1706" spans="1:30" s="6" customFormat="1" x14ac:dyDescent="0.25">
      <c r="A1706" s="156">
        <v>3.1</v>
      </c>
      <c r="B1706" s="157" t="s">
        <v>559</v>
      </c>
      <c r="C1706" s="128">
        <v>1351.19</v>
      </c>
      <c r="D1706" s="153" t="s">
        <v>24</v>
      </c>
      <c r="E1706" s="158">
        <v>121.8</v>
      </c>
      <c r="F1706" s="159">
        <f>ROUND(C1706*E1706,2)</f>
        <v>164574.94</v>
      </c>
      <c r="G1706" s="39">
        <f t="shared" si="159"/>
        <v>164574.94</v>
      </c>
      <c r="H1706" s="26">
        <f t="shared" si="160"/>
        <v>0</v>
      </c>
      <c r="I1706" s="167"/>
      <c r="R1706" s="149"/>
      <c r="S1706" s="149"/>
      <c r="T1706" s="13"/>
      <c r="U1706" s="5"/>
      <c r="V1706" s="5"/>
      <c r="W1706" s="5"/>
      <c r="X1706" s="5"/>
      <c r="Y1706" s="5"/>
      <c r="Z1706" s="5"/>
      <c r="AA1706" s="5"/>
      <c r="AB1706" s="5"/>
      <c r="AC1706" s="5"/>
      <c r="AD1706" s="5"/>
    </row>
    <row r="1707" spans="1:30" s="6" customFormat="1" x14ac:dyDescent="0.25">
      <c r="A1707" s="156">
        <f>+A1706+0.1</f>
        <v>3.2</v>
      </c>
      <c r="B1707" s="160" t="s">
        <v>560</v>
      </c>
      <c r="C1707" s="128">
        <v>1247.25</v>
      </c>
      <c r="D1707" s="153" t="s">
        <v>28</v>
      </c>
      <c r="E1707" s="158">
        <v>44.31</v>
      </c>
      <c r="F1707" s="159">
        <f>ROUND(C1707*E1707,2)</f>
        <v>55265.65</v>
      </c>
      <c r="G1707" s="39">
        <f t="shared" si="159"/>
        <v>55265.65</v>
      </c>
      <c r="H1707" s="26">
        <f t="shared" si="160"/>
        <v>0</v>
      </c>
      <c r="I1707" s="167"/>
      <c r="R1707" s="149"/>
      <c r="S1707" s="149"/>
      <c r="T1707" s="13"/>
      <c r="U1707" s="5"/>
      <c r="V1707" s="5"/>
      <c r="W1707" s="5"/>
      <c r="X1707" s="5"/>
      <c r="Y1707" s="5"/>
      <c r="Z1707" s="5"/>
      <c r="AA1707" s="5"/>
      <c r="AB1707" s="5"/>
      <c r="AC1707" s="5"/>
      <c r="AD1707" s="5"/>
    </row>
    <row r="1708" spans="1:30" s="6" customFormat="1" x14ac:dyDescent="0.25">
      <c r="A1708" s="156">
        <f>+A1707+0.1</f>
        <v>3.3000000000000003</v>
      </c>
      <c r="B1708" s="160" t="s">
        <v>561</v>
      </c>
      <c r="C1708" s="128">
        <v>124.73</v>
      </c>
      <c r="D1708" s="153" t="s">
        <v>24</v>
      </c>
      <c r="E1708" s="158">
        <v>1411.8</v>
      </c>
      <c r="F1708" s="159">
        <f>ROUND(C1708*E1708,2)</f>
        <v>176093.81</v>
      </c>
      <c r="G1708" s="39">
        <f t="shared" si="159"/>
        <v>176093.81</v>
      </c>
      <c r="H1708" s="26">
        <f t="shared" si="160"/>
        <v>0</v>
      </c>
      <c r="I1708" s="167"/>
      <c r="R1708" s="149"/>
      <c r="S1708" s="149"/>
      <c r="T1708" s="13"/>
      <c r="U1708" s="5"/>
      <c r="V1708" s="5"/>
      <c r="W1708" s="5"/>
      <c r="X1708" s="5"/>
      <c r="Y1708" s="5"/>
      <c r="Z1708" s="5"/>
      <c r="AA1708" s="5"/>
      <c r="AB1708" s="5"/>
      <c r="AC1708" s="5"/>
      <c r="AD1708" s="5"/>
    </row>
    <row r="1709" spans="1:30" s="6" customFormat="1" ht="26.4" x14ac:dyDescent="0.25">
      <c r="A1709" s="156">
        <f>+A1708+0.1</f>
        <v>3.4000000000000004</v>
      </c>
      <c r="B1709" s="160" t="s">
        <v>562</v>
      </c>
      <c r="C1709" s="128">
        <v>1155.6600000000001</v>
      </c>
      <c r="D1709" s="153" t="s">
        <v>24</v>
      </c>
      <c r="E1709" s="158">
        <v>172.55</v>
      </c>
      <c r="F1709" s="159">
        <f>ROUND(C1709*E1709,2)</f>
        <v>199409.13</v>
      </c>
      <c r="G1709" s="39">
        <f t="shared" si="159"/>
        <v>199409.13</v>
      </c>
      <c r="H1709" s="26">
        <f t="shared" si="160"/>
        <v>0</v>
      </c>
      <c r="I1709" s="167"/>
      <c r="R1709" s="149"/>
      <c r="S1709" s="149"/>
      <c r="T1709" s="13"/>
      <c r="U1709" s="5"/>
      <c r="V1709" s="5"/>
      <c r="W1709" s="5"/>
      <c r="X1709" s="5"/>
      <c r="Y1709" s="5"/>
      <c r="Z1709" s="5"/>
      <c r="AA1709" s="5"/>
      <c r="AB1709" s="5"/>
      <c r="AC1709" s="5"/>
      <c r="AD1709" s="5"/>
    </row>
    <row r="1710" spans="1:30" s="6" customFormat="1" ht="26.4" x14ac:dyDescent="0.25">
      <c r="A1710" s="156">
        <f>+A1709+0.1</f>
        <v>3.5000000000000004</v>
      </c>
      <c r="B1710" s="160" t="s">
        <v>563</v>
      </c>
      <c r="C1710" s="128">
        <v>244.41</v>
      </c>
      <c r="D1710" s="153" t="s">
        <v>24</v>
      </c>
      <c r="E1710" s="158">
        <v>190.02</v>
      </c>
      <c r="F1710" s="159">
        <f>ROUND(C1710*E1710,2)</f>
        <v>46442.79</v>
      </c>
      <c r="G1710" s="39">
        <f t="shared" si="159"/>
        <v>46442.79</v>
      </c>
      <c r="H1710" s="26">
        <f t="shared" si="160"/>
        <v>0</v>
      </c>
      <c r="I1710" s="167"/>
      <c r="R1710" s="149"/>
      <c r="S1710" s="149"/>
      <c r="T1710" s="13"/>
      <c r="U1710" s="5"/>
      <c r="V1710" s="5"/>
      <c r="W1710" s="5"/>
      <c r="X1710" s="5"/>
      <c r="Y1710" s="5"/>
      <c r="Z1710" s="5"/>
      <c r="AA1710" s="5"/>
      <c r="AB1710" s="5"/>
      <c r="AC1710" s="5"/>
      <c r="AD1710" s="5"/>
    </row>
    <row r="1711" spans="1:30" s="6" customFormat="1" x14ac:dyDescent="0.25">
      <c r="A1711" s="168"/>
      <c r="B1711" s="157"/>
      <c r="C1711" s="128"/>
      <c r="D1711" s="153"/>
      <c r="E1711" s="158"/>
      <c r="F1711" s="159"/>
      <c r="G1711" s="39">
        <f t="shared" si="159"/>
        <v>0</v>
      </c>
      <c r="H1711" s="26">
        <f t="shared" si="160"/>
        <v>0</v>
      </c>
      <c r="I1711" s="167"/>
      <c r="R1711" s="149"/>
      <c r="S1711" s="149"/>
      <c r="T1711" s="13"/>
      <c r="U1711" s="5"/>
      <c r="V1711" s="5"/>
      <c r="W1711" s="5"/>
      <c r="X1711" s="5"/>
      <c r="Y1711" s="5"/>
      <c r="Z1711" s="5"/>
      <c r="AA1711" s="5"/>
      <c r="AB1711" s="5"/>
      <c r="AC1711" s="5"/>
      <c r="AD1711" s="5"/>
    </row>
    <row r="1712" spans="1:30" s="6" customFormat="1" x14ac:dyDescent="0.25">
      <c r="A1712" s="161">
        <v>4</v>
      </c>
      <c r="B1712" s="144" t="s">
        <v>33</v>
      </c>
      <c r="C1712" s="128"/>
      <c r="D1712" s="153"/>
      <c r="E1712" s="158"/>
      <c r="F1712" s="159"/>
      <c r="G1712" s="39">
        <f t="shared" si="159"/>
        <v>0</v>
      </c>
      <c r="H1712" s="26">
        <f t="shared" si="160"/>
        <v>0</v>
      </c>
      <c r="I1712" s="167"/>
      <c r="R1712" s="149"/>
      <c r="S1712" s="149"/>
      <c r="T1712" s="13"/>
      <c r="U1712" s="5"/>
      <c r="V1712" s="5"/>
      <c r="W1712" s="5"/>
      <c r="X1712" s="5"/>
      <c r="Y1712" s="5"/>
      <c r="Z1712" s="5"/>
      <c r="AA1712" s="5"/>
      <c r="AB1712" s="5"/>
      <c r="AC1712" s="5"/>
      <c r="AD1712" s="5"/>
    </row>
    <row r="1713" spans="1:30" s="6" customFormat="1" x14ac:dyDescent="0.25">
      <c r="A1713" s="156">
        <f>+A1712+0.1</f>
        <v>4.0999999999999996</v>
      </c>
      <c r="B1713" s="157" t="s">
        <v>565</v>
      </c>
      <c r="C1713" s="128">
        <v>2124.9299999999998</v>
      </c>
      <c r="D1713" s="153" t="s">
        <v>19</v>
      </c>
      <c r="E1713" s="158">
        <v>242.88</v>
      </c>
      <c r="F1713" s="159">
        <f>ROUND(C1713*E1713,2)</f>
        <v>516103</v>
      </c>
      <c r="G1713" s="39">
        <f t="shared" si="159"/>
        <v>516103</v>
      </c>
      <c r="H1713" s="26">
        <f t="shared" si="160"/>
        <v>0</v>
      </c>
      <c r="I1713" s="167"/>
      <c r="R1713" s="149"/>
      <c r="S1713" s="149"/>
      <c r="T1713" s="13"/>
      <c r="U1713" s="5"/>
      <c r="V1713" s="5"/>
      <c r="W1713" s="5"/>
      <c r="X1713" s="5"/>
      <c r="Y1713" s="5"/>
      <c r="Z1713" s="5"/>
      <c r="AA1713" s="5"/>
      <c r="AB1713" s="5"/>
      <c r="AC1713" s="5"/>
      <c r="AD1713" s="5"/>
    </row>
    <row r="1714" spans="1:30" s="6" customFormat="1" x14ac:dyDescent="0.25">
      <c r="A1714" s="168"/>
      <c r="B1714" s="157"/>
      <c r="C1714" s="128"/>
      <c r="D1714" s="153"/>
      <c r="E1714" s="158"/>
      <c r="F1714" s="159"/>
      <c r="G1714" s="39">
        <f t="shared" si="159"/>
        <v>0</v>
      </c>
      <c r="H1714" s="26">
        <f t="shared" si="160"/>
        <v>0</v>
      </c>
      <c r="I1714" s="167"/>
      <c r="R1714" s="149"/>
      <c r="S1714" s="149"/>
      <c r="T1714" s="13"/>
      <c r="U1714" s="5"/>
      <c r="V1714" s="5"/>
      <c r="W1714" s="5"/>
      <c r="X1714" s="5"/>
      <c r="Y1714" s="5"/>
      <c r="Z1714" s="5"/>
      <c r="AA1714" s="5"/>
      <c r="AB1714" s="5"/>
      <c r="AC1714" s="5"/>
      <c r="AD1714" s="5"/>
    </row>
    <row r="1715" spans="1:30" s="6" customFormat="1" x14ac:dyDescent="0.25">
      <c r="A1715" s="169">
        <v>5</v>
      </c>
      <c r="B1715" s="170" t="s">
        <v>38</v>
      </c>
      <c r="C1715" s="128"/>
      <c r="D1715" s="171"/>
      <c r="E1715" s="158"/>
      <c r="F1715" s="159"/>
      <c r="G1715" s="39">
        <f t="shared" si="159"/>
        <v>0</v>
      </c>
      <c r="H1715" s="26">
        <f t="shared" si="160"/>
        <v>0</v>
      </c>
      <c r="I1715" s="167"/>
      <c r="R1715" s="149"/>
      <c r="S1715" s="149"/>
      <c r="T1715" s="13"/>
      <c r="U1715" s="5"/>
      <c r="V1715" s="5"/>
      <c r="W1715" s="5"/>
      <c r="X1715" s="5"/>
      <c r="Y1715" s="5"/>
      <c r="Z1715" s="5"/>
      <c r="AA1715" s="5"/>
      <c r="AB1715" s="5"/>
      <c r="AC1715" s="5"/>
      <c r="AD1715" s="5"/>
    </row>
    <row r="1716" spans="1:30" s="6" customFormat="1" x14ac:dyDescent="0.25">
      <c r="A1716" s="156">
        <f>+A1715+0.1</f>
        <v>5.0999999999999996</v>
      </c>
      <c r="B1716" s="157" t="s">
        <v>565</v>
      </c>
      <c r="C1716" s="128">
        <v>2078.75</v>
      </c>
      <c r="D1716" s="153" t="s">
        <v>19</v>
      </c>
      <c r="E1716" s="158">
        <v>96.85</v>
      </c>
      <c r="F1716" s="159">
        <f>ROUND(C1716*E1716,2)</f>
        <v>201326.94</v>
      </c>
      <c r="G1716" s="39">
        <f t="shared" si="159"/>
        <v>201326.94</v>
      </c>
      <c r="H1716" s="26">
        <f t="shared" si="160"/>
        <v>0</v>
      </c>
      <c r="I1716" s="167"/>
      <c r="R1716" s="149"/>
      <c r="S1716" s="149"/>
      <c r="T1716" s="13"/>
      <c r="U1716" s="5"/>
      <c r="V1716" s="5"/>
      <c r="W1716" s="5"/>
      <c r="X1716" s="5"/>
      <c r="Y1716" s="5"/>
      <c r="Z1716" s="5"/>
      <c r="AA1716" s="5"/>
      <c r="AB1716" s="5"/>
      <c r="AC1716" s="5"/>
      <c r="AD1716" s="5"/>
    </row>
    <row r="1717" spans="1:30" s="6" customFormat="1" x14ac:dyDescent="0.25">
      <c r="A1717" s="172"/>
      <c r="B1717" s="173"/>
      <c r="C1717" s="128"/>
      <c r="D1717" s="153"/>
      <c r="E1717" s="158"/>
      <c r="F1717" s="159"/>
      <c r="G1717" s="39">
        <f t="shared" si="159"/>
        <v>0</v>
      </c>
      <c r="H1717" s="26">
        <f t="shared" si="160"/>
        <v>0</v>
      </c>
      <c r="I1717" s="167"/>
      <c r="R1717" s="149"/>
      <c r="S1717" s="149"/>
      <c r="T1717" s="13"/>
      <c r="U1717" s="5"/>
      <c r="V1717" s="5"/>
      <c r="W1717" s="5"/>
      <c r="X1717" s="5"/>
      <c r="Y1717" s="5"/>
      <c r="Z1717" s="5"/>
      <c r="AA1717" s="5"/>
      <c r="AB1717" s="5"/>
      <c r="AC1717" s="5"/>
      <c r="AD1717" s="5"/>
    </row>
    <row r="1718" spans="1:30" s="6" customFormat="1" x14ac:dyDescent="0.25">
      <c r="A1718" s="161">
        <v>7</v>
      </c>
      <c r="B1718" s="175" t="s">
        <v>567</v>
      </c>
      <c r="C1718" s="128"/>
      <c r="D1718" s="171"/>
      <c r="E1718" s="158"/>
      <c r="F1718" s="159"/>
      <c r="G1718" s="39">
        <f t="shared" si="159"/>
        <v>0</v>
      </c>
      <c r="H1718" s="26">
        <f t="shared" si="160"/>
        <v>0</v>
      </c>
      <c r="I1718" s="167"/>
      <c r="R1718" s="149"/>
      <c r="S1718" s="149"/>
      <c r="T1718" s="13"/>
      <c r="U1718" s="5"/>
      <c r="V1718" s="5"/>
      <c r="W1718" s="5"/>
      <c r="X1718" s="5"/>
      <c r="Y1718" s="5"/>
      <c r="Z1718" s="5"/>
      <c r="AA1718" s="5"/>
      <c r="AB1718" s="5"/>
      <c r="AC1718" s="5"/>
      <c r="AD1718" s="5"/>
    </row>
    <row r="1719" spans="1:30" s="6" customFormat="1" ht="26.4" x14ac:dyDescent="0.25">
      <c r="A1719" s="156">
        <f t="shared" ref="A1719:A1725" si="163">+A1718+0.1</f>
        <v>7.1</v>
      </c>
      <c r="B1719" s="160" t="s">
        <v>572</v>
      </c>
      <c r="C1719" s="128">
        <v>8</v>
      </c>
      <c r="D1719" s="177" t="s">
        <v>569</v>
      </c>
      <c r="E1719" s="158">
        <v>3831.02</v>
      </c>
      <c r="F1719" s="159">
        <f t="shared" ref="F1719:F1724" si="164">ROUND(C1719*E1719,2)</f>
        <v>30648.16</v>
      </c>
      <c r="G1719" s="39">
        <f t="shared" si="159"/>
        <v>30648.16</v>
      </c>
      <c r="H1719" s="26">
        <f t="shared" si="160"/>
        <v>0</v>
      </c>
      <c r="I1719" s="167"/>
      <c r="R1719" s="149"/>
      <c r="S1719" s="149"/>
      <c r="T1719" s="13"/>
      <c r="U1719" s="5"/>
      <c r="V1719" s="5"/>
      <c r="W1719" s="5"/>
      <c r="X1719" s="5"/>
      <c r="Y1719" s="5"/>
      <c r="Z1719" s="5"/>
      <c r="AA1719" s="5"/>
      <c r="AB1719" s="5"/>
      <c r="AC1719" s="5"/>
      <c r="AD1719" s="5"/>
    </row>
    <row r="1720" spans="1:30" s="6" customFormat="1" ht="26.4" x14ac:dyDescent="0.25">
      <c r="A1720" s="156">
        <f t="shared" si="163"/>
        <v>7.1999999999999993</v>
      </c>
      <c r="B1720" s="160" t="s">
        <v>573</v>
      </c>
      <c r="C1720" s="128">
        <v>1</v>
      </c>
      <c r="D1720" s="177" t="s">
        <v>569</v>
      </c>
      <c r="E1720" s="158">
        <v>3230.75</v>
      </c>
      <c r="F1720" s="159">
        <f t="shared" si="164"/>
        <v>3230.75</v>
      </c>
      <c r="G1720" s="39">
        <f t="shared" si="159"/>
        <v>3230.75</v>
      </c>
      <c r="H1720" s="26">
        <f t="shared" si="160"/>
        <v>0</v>
      </c>
      <c r="I1720" s="167"/>
      <c r="R1720" s="149"/>
      <c r="S1720" s="149"/>
      <c r="T1720" s="13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</row>
    <row r="1721" spans="1:30" s="6" customFormat="1" ht="26.4" x14ac:dyDescent="0.25">
      <c r="A1721" s="156">
        <f t="shared" si="163"/>
        <v>7.2999999999999989</v>
      </c>
      <c r="B1721" s="160" t="s">
        <v>576</v>
      </c>
      <c r="C1721" s="128">
        <v>11</v>
      </c>
      <c r="D1721" s="177" t="s">
        <v>569</v>
      </c>
      <c r="E1721" s="158">
        <v>4741.8999999999996</v>
      </c>
      <c r="F1721" s="159">
        <f t="shared" si="164"/>
        <v>52160.9</v>
      </c>
      <c r="G1721" s="39">
        <f t="shared" si="159"/>
        <v>52160.9</v>
      </c>
      <c r="H1721" s="26">
        <f t="shared" si="160"/>
        <v>0</v>
      </c>
      <c r="I1721" s="167"/>
      <c r="R1721" s="149"/>
      <c r="S1721" s="149"/>
      <c r="T1721" s="13"/>
      <c r="U1721" s="5"/>
      <c r="V1721" s="5"/>
      <c r="W1721" s="5"/>
      <c r="X1721" s="5"/>
      <c r="Y1721" s="5"/>
      <c r="Z1721" s="5"/>
      <c r="AA1721" s="5"/>
      <c r="AB1721" s="5"/>
      <c r="AC1721" s="5"/>
      <c r="AD1721" s="5"/>
    </row>
    <row r="1722" spans="1:30" s="6" customFormat="1" ht="26.4" x14ac:dyDescent="0.25">
      <c r="A1722" s="156">
        <f t="shared" si="163"/>
        <v>7.3999999999999986</v>
      </c>
      <c r="B1722" s="160" t="s">
        <v>710</v>
      </c>
      <c r="C1722" s="128">
        <v>1</v>
      </c>
      <c r="D1722" s="177" t="s">
        <v>569</v>
      </c>
      <c r="E1722" s="158">
        <v>10150.799999999999</v>
      </c>
      <c r="F1722" s="159">
        <f>ROUND(C1722*E1722,2)</f>
        <v>10150.799999999999</v>
      </c>
      <c r="G1722" s="39">
        <f t="shared" si="159"/>
        <v>10150.799999999999</v>
      </c>
      <c r="H1722" s="26">
        <f t="shared" si="160"/>
        <v>0</v>
      </c>
      <c r="I1722" s="167"/>
      <c r="R1722" s="149"/>
      <c r="S1722" s="149"/>
      <c r="T1722" s="13"/>
      <c r="U1722" s="5"/>
      <c r="V1722" s="5"/>
      <c r="W1722" s="5"/>
      <c r="X1722" s="5"/>
      <c r="Y1722" s="5"/>
      <c r="Z1722" s="5"/>
      <c r="AA1722" s="5"/>
      <c r="AB1722" s="5"/>
      <c r="AC1722" s="5"/>
      <c r="AD1722" s="5"/>
    </row>
    <row r="1723" spans="1:30" s="6" customFormat="1" ht="26.4" x14ac:dyDescent="0.25">
      <c r="A1723" s="156">
        <f t="shared" si="163"/>
        <v>7.4999999999999982</v>
      </c>
      <c r="B1723" s="160" t="s">
        <v>689</v>
      </c>
      <c r="C1723" s="128">
        <v>1</v>
      </c>
      <c r="D1723" s="177" t="s">
        <v>569</v>
      </c>
      <c r="E1723" s="158">
        <v>8326.9</v>
      </c>
      <c r="F1723" s="159">
        <f t="shared" si="164"/>
        <v>8326.9</v>
      </c>
      <c r="G1723" s="39">
        <f t="shared" si="159"/>
        <v>8326.9</v>
      </c>
      <c r="H1723" s="26">
        <f t="shared" si="160"/>
        <v>0</v>
      </c>
      <c r="I1723" s="167"/>
      <c r="R1723" s="149"/>
      <c r="S1723" s="149"/>
      <c r="T1723" s="13"/>
      <c r="U1723" s="5"/>
      <c r="V1723" s="5"/>
      <c r="W1723" s="5"/>
      <c r="X1723" s="5"/>
      <c r="Y1723" s="5"/>
      <c r="Z1723" s="5"/>
      <c r="AA1723" s="5"/>
      <c r="AB1723" s="5"/>
      <c r="AC1723" s="5"/>
      <c r="AD1723" s="5"/>
    </row>
    <row r="1724" spans="1:30" s="6" customFormat="1" x14ac:dyDescent="0.25">
      <c r="A1724" s="156">
        <f t="shared" si="163"/>
        <v>7.5999999999999979</v>
      </c>
      <c r="B1724" s="160" t="s">
        <v>690</v>
      </c>
      <c r="C1724" s="128">
        <v>3</v>
      </c>
      <c r="D1724" s="177" t="s">
        <v>569</v>
      </c>
      <c r="E1724" s="158">
        <v>1067.19</v>
      </c>
      <c r="F1724" s="159">
        <f t="shared" si="164"/>
        <v>3201.57</v>
      </c>
      <c r="G1724" s="39">
        <f t="shared" si="159"/>
        <v>3201.57</v>
      </c>
      <c r="H1724" s="26">
        <f t="shared" si="160"/>
        <v>0</v>
      </c>
      <c r="I1724" s="167"/>
      <c r="R1724" s="149"/>
      <c r="S1724" s="149"/>
      <c r="T1724" s="13"/>
      <c r="U1724" s="5"/>
      <c r="V1724" s="5"/>
      <c r="W1724" s="5"/>
      <c r="X1724" s="5"/>
      <c r="Y1724" s="5"/>
      <c r="Z1724" s="5"/>
      <c r="AA1724" s="5"/>
      <c r="AB1724" s="5"/>
      <c r="AC1724" s="5"/>
      <c r="AD1724" s="5"/>
    </row>
    <row r="1725" spans="1:30" s="6" customFormat="1" x14ac:dyDescent="0.25">
      <c r="A1725" s="156">
        <f t="shared" si="163"/>
        <v>7.6999999999999975</v>
      </c>
      <c r="B1725" s="160" t="s">
        <v>691</v>
      </c>
      <c r="C1725" s="128"/>
      <c r="D1725" s="177" t="s">
        <v>569</v>
      </c>
      <c r="E1725" s="158">
        <v>750</v>
      </c>
      <c r="F1725" s="181">
        <f>ROUND(C1725*E1725,2)</f>
        <v>0</v>
      </c>
      <c r="G1725" s="39">
        <f t="shared" si="159"/>
        <v>0</v>
      </c>
      <c r="H1725" s="26">
        <f t="shared" si="160"/>
        <v>0</v>
      </c>
      <c r="I1725" s="167"/>
      <c r="R1725" s="149"/>
      <c r="S1725" s="149"/>
      <c r="T1725" s="13"/>
      <c r="U1725" s="5"/>
      <c r="V1725" s="5"/>
      <c r="W1725" s="5"/>
      <c r="X1725" s="5"/>
      <c r="Y1725" s="5"/>
      <c r="Z1725" s="5"/>
      <c r="AA1725" s="5"/>
      <c r="AB1725" s="5"/>
      <c r="AC1725" s="5"/>
      <c r="AD1725" s="5"/>
    </row>
    <row r="1726" spans="1:30" s="6" customFormat="1" x14ac:dyDescent="0.25">
      <c r="A1726" s="168"/>
      <c r="B1726" s="157" t="s">
        <v>581</v>
      </c>
      <c r="C1726" s="128"/>
      <c r="D1726" s="153"/>
      <c r="E1726" s="158"/>
      <c r="F1726" s="159"/>
      <c r="G1726" s="39">
        <f t="shared" si="159"/>
        <v>0</v>
      </c>
      <c r="H1726" s="26">
        <f t="shared" si="160"/>
        <v>0</v>
      </c>
      <c r="I1726" s="167"/>
      <c r="R1726" s="149"/>
      <c r="S1726" s="149"/>
      <c r="T1726" s="13"/>
      <c r="U1726" s="5"/>
      <c r="V1726" s="5"/>
      <c r="W1726" s="5"/>
      <c r="X1726" s="5"/>
      <c r="Y1726" s="5"/>
      <c r="Z1726" s="5"/>
      <c r="AA1726" s="5"/>
      <c r="AB1726" s="5"/>
      <c r="AC1726" s="5"/>
      <c r="AD1726" s="5"/>
    </row>
    <row r="1727" spans="1:30" s="6" customFormat="1" x14ac:dyDescent="0.25">
      <c r="A1727" s="161">
        <v>8</v>
      </c>
      <c r="B1727" s="175" t="s">
        <v>582</v>
      </c>
      <c r="C1727" s="128"/>
      <c r="D1727" s="153"/>
      <c r="E1727" s="158"/>
      <c r="F1727" s="159"/>
      <c r="G1727" s="39">
        <f t="shared" si="159"/>
        <v>0</v>
      </c>
      <c r="H1727" s="26">
        <f t="shared" si="160"/>
        <v>0</v>
      </c>
      <c r="I1727" s="167"/>
      <c r="R1727" s="149"/>
      <c r="S1727" s="149"/>
      <c r="T1727" s="13"/>
      <c r="U1727" s="5"/>
      <c r="V1727" s="5"/>
      <c r="W1727" s="5"/>
      <c r="X1727" s="5"/>
      <c r="Y1727" s="5"/>
      <c r="Z1727" s="5"/>
      <c r="AA1727" s="5"/>
      <c r="AB1727" s="5"/>
      <c r="AC1727" s="5"/>
      <c r="AD1727" s="5"/>
    </row>
    <row r="1728" spans="1:30" s="6" customFormat="1" x14ac:dyDescent="0.25">
      <c r="A1728" s="156">
        <f>+A1727+0.1</f>
        <v>8.1</v>
      </c>
      <c r="B1728" s="182" t="s">
        <v>692</v>
      </c>
      <c r="C1728" s="128">
        <v>2</v>
      </c>
      <c r="D1728" s="177" t="s">
        <v>569</v>
      </c>
      <c r="E1728" s="158">
        <v>3400.25</v>
      </c>
      <c r="F1728" s="159">
        <f>ROUND(C1728*E1728,2)</f>
        <v>6800.5</v>
      </c>
      <c r="G1728" s="39">
        <f t="shared" si="159"/>
        <v>6800.5</v>
      </c>
      <c r="H1728" s="26">
        <f t="shared" si="160"/>
        <v>0</v>
      </c>
      <c r="I1728" s="167"/>
      <c r="R1728" s="149"/>
      <c r="S1728" s="149"/>
      <c r="T1728" s="13"/>
      <c r="U1728" s="5"/>
      <c r="V1728" s="5"/>
      <c r="W1728" s="5"/>
      <c r="X1728" s="5"/>
      <c r="Y1728" s="5"/>
      <c r="Z1728" s="5"/>
      <c r="AA1728" s="5"/>
      <c r="AB1728" s="5"/>
      <c r="AC1728" s="5"/>
      <c r="AD1728" s="5"/>
    </row>
    <row r="1729" spans="1:30" s="6" customFormat="1" x14ac:dyDescent="0.25">
      <c r="A1729" s="156">
        <f>+A1728+0.1</f>
        <v>8.1999999999999993</v>
      </c>
      <c r="B1729" s="182" t="s">
        <v>584</v>
      </c>
      <c r="C1729" s="128">
        <v>54</v>
      </c>
      <c r="D1729" s="177" t="s">
        <v>569</v>
      </c>
      <c r="E1729" s="158">
        <v>1565.4</v>
      </c>
      <c r="F1729" s="159">
        <f>ROUND(C1729*E1729,2)</f>
        <v>84531.6</v>
      </c>
      <c r="G1729" s="39">
        <f t="shared" si="159"/>
        <v>84531.6</v>
      </c>
      <c r="H1729" s="26">
        <f t="shared" si="160"/>
        <v>0</v>
      </c>
      <c r="I1729" s="167"/>
      <c r="R1729" s="149"/>
      <c r="S1729" s="149"/>
      <c r="T1729" s="13"/>
      <c r="U1729" s="5"/>
      <c r="V1729" s="5"/>
      <c r="W1729" s="5"/>
      <c r="X1729" s="5"/>
      <c r="Y1729" s="5"/>
      <c r="Z1729" s="5"/>
      <c r="AA1729" s="5"/>
      <c r="AB1729" s="5"/>
      <c r="AC1729" s="5"/>
      <c r="AD1729" s="5"/>
    </row>
    <row r="1730" spans="1:30" s="6" customFormat="1" x14ac:dyDescent="0.25">
      <c r="A1730" s="168"/>
      <c r="B1730" s="157"/>
      <c r="C1730" s="128"/>
      <c r="D1730" s="153"/>
      <c r="E1730" s="158"/>
      <c r="F1730" s="159"/>
      <c r="G1730" s="39">
        <f t="shared" si="159"/>
        <v>0</v>
      </c>
      <c r="H1730" s="26">
        <f t="shared" si="160"/>
        <v>0</v>
      </c>
      <c r="I1730" s="167"/>
      <c r="R1730" s="149"/>
      <c r="S1730" s="149"/>
      <c r="T1730" s="13"/>
      <c r="U1730" s="5"/>
      <c r="V1730" s="5"/>
      <c r="W1730" s="5"/>
      <c r="X1730" s="5"/>
      <c r="Y1730" s="5"/>
      <c r="Z1730" s="5"/>
      <c r="AA1730" s="5"/>
      <c r="AB1730" s="5"/>
      <c r="AC1730" s="5"/>
      <c r="AD1730" s="5"/>
    </row>
    <row r="1731" spans="1:30" s="6" customFormat="1" x14ac:dyDescent="0.25">
      <c r="A1731" s="202">
        <v>9</v>
      </c>
      <c r="B1731" s="175" t="s">
        <v>645</v>
      </c>
      <c r="C1731" s="198"/>
      <c r="D1731" s="153"/>
      <c r="E1731" s="158"/>
      <c r="F1731" s="159"/>
      <c r="G1731" s="39">
        <f t="shared" si="159"/>
        <v>0</v>
      </c>
      <c r="H1731" s="26">
        <f t="shared" si="160"/>
        <v>0</v>
      </c>
      <c r="I1731" s="167"/>
      <c r="R1731" s="149"/>
      <c r="S1731" s="149"/>
      <c r="T1731" s="13"/>
      <c r="U1731" s="5"/>
      <c r="V1731" s="5"/>
      <c r="W1731" s="5"/>
      <c r="X1731" s="5"/>
      <c r="Y1731" s="5"/>
      <c r="Z1731" s="5"/>
      <c r="AA1731" s="5"/>
      <c r="AB1731" s="5"/>
      <c r="AC1731" s="5"/>
      <c r="AD1731" s="5"/>
    </row>
    <row r="1732" spans="1:30" s="6" customFormat="1" x14ac:dyDescent="0.25">
      <c r="A1732" s="168"/>
      <c r="B1732" s="157"/>
      <c r="C1732" s="198"/>
      <c r="D1732" s="153"/>
      <c r="E1732" s="158"/>
      <c r="F1732" s="159"/>
      <c r="G1732" s="39">
        <f t="shared" si="159"/>
        <v>0</v>
      </c>
      <c r="H1732" s="26">
        <f t="shared" si="160"/>
        <v>0</v>
      </c>
      <c r="I1732" s="167"/>
      <c r="R1732" s="149"/>
      <c r="S1732" s="149"/>
      <c r="T1732" s="13"/>
      <c r="U1732" s="5"/>
      <c r="V1732" s="5"/>
      <c r="W1732" s="5"/>
      <c r="X1732" s="5"/>
      <c r="Y1732" s="5"/>
      <c r="Z1732" s="5"/>
      <c r="AA1732" s="5"/>
      <c r="AB1732" s="5"/>
      <c r="AC1732" s="5"/>
      <c r="AD1732" s="5"/>
    </row>
    <row r="1733" spans="1:30" s="6" customFormat="1" x14ac:dyDescent="0.25">
      <c r="A1733" s="203">
        <v>9.1</v>
      </c>
      <c r="B1733" s="175" t="s">
        <v>711</v>
      </c>
      <c r="C1733" s="237"/>
      <c r="D1733" s="153"/>
      <c r="E1733" s="158"/>
      <c r="F1733" s="159"/>
      <c r="G1733" s="39">
        <f t="shared" si="159"/>
        <v>0</v>
      </c>
      <c r="H1733" s="26">
        <f t="shared" si="160"/>
        <v>0</v>
      </c>
      <c r="I1733" s="167"/>
      <c r="R1733" s="149"/>
      <c r="S1733" s="149"/>
      <c r="T1733" s="13"/>
      <c r="U1733" s="5"/>
      <c r="V1733" s="5"/>
      <c r="W1733" s="5"/>
      <c r="X1733" s="5"/>
      <c r="Y1733" s="5"/>
      <c r="Z1733" s="5"/>
      <c r="AA1733" s="5"/>
      <c r="AB1733" s="5"/>
      <c r="AC1733" s="5"/>
      <c r="AD1733" s="5"/>
    </row>
    <row r="1734" spans="1:30" s="6" customFormat="1" x14ac:dyDescent="0.25">
      <c r="A1734" s="188" t="s">
        <v>523</v>
      </c>
      <c r="B1734" s="204" t="s">
        <v>648</v>
      </c>
      <c r="C1734" s="128">
        <v>58</v>
      </c>
      <c r="D1734" s="185" t="s">
        <v>42</v>
      </c>
      <c r="E1734" s="158">
        <v>80</v>
      </c>
      <c r="F1734" s="187">
        <f t="shared" ref="F1734:F1746" si="165">ROUND((C1734*E1734),2)</f>
        <v>4640</v>
      </c>
      <c r="G1734" s="39">
        <f t="shared" si="159"/>
        <v>4640</v>
      </c>
      <c r="H1734" s="26">
        <f t="shared" si="160"/>
        <v>0</v>
      </c>
      <c r="I1734" s="167"/>
      <c r="R1734" s="149"/>
      <c r="S1734" s="149"/>
      <c r="T1734" s="13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</row>
    <row r="1735" spans="1:30" s="6" customFormat="1" ht="26.4" x14ac:dyDescent="0.25">
      <c r="A1735" s="188" t="s">
        <v>525</v>
      </c>
      <c r="B1735" s="201" t="s">
        <v>650</v>
      </c>
      <c r="C1735" s="128">
        <v>696</v>
      </c>
      <c r="D1735" s="205" t="s">
        <v>19</v>
      </c>
      <c r="E1735" s="158">
        <v>14.23</v>
      </c>
      <c r="F1735" s="187">
        <f t="shared" si="165"/>
        <v>9904.08</v>
      </c>
      <c r="G1735" s="39">
        <f t="shared" si="159"/>
        <v>9904.08</v>
      </c>
      <c r="H1735" s="26">
        <f t="shared" si="160"/>
        <v>0</v>
      </c>
      <c r="I1735" s="167"/>
      <c r="R1735" s="149"/>
      <c r="S1735" s="149"/>
      <c r="T1735" s="13"/>
      <c r="U1735" s="5"/>
      <c r="V1735" s="5"/>
      <c r="W1735" s="5"/>
      <c r="X1735" s="5"/>
      <c r="Y1735" s="5"/>
      <c r="Z1735" s="5"/>
      <c r="AA1735" s="5"/>
      <c r="AB1735" s="5"/>
      <c r="AC1735" s="5"/>
      <c r="AD1735" s="5"/>
    </row>
    <row r="1736" spans="1:30" s="6" customFormat="1" x14ac:dyDescent="0.25">
      <c r="A1736" s="188" t="s">
        <v>588</v>
      </c>
      <c r="B1736" s="201" t="s">
        <v>652</v>
      </c>
      <c r="C1736" s="128">
        <v>116</v>
      </c>
      <c r="D1736" s="185" t="s">
        <v>42</v>
      </c>
      <c r="E1736" s="158">
        <v>84.42</v>
      </c>
      <c r="F1736" s="187">
        <f t="shared" si="165"/>
        <v>9792.7199999999993</v>
      </c>
      <c r="G1736" s="39">
        <f t="shared" si="159"/>
        <v>9792.7199999999993</v>
      </c>
      <c r="H1736" s="26">
        <f t="shared" si="160"/>
        <v>0</v>
      </c>
      <c r="I1736" s="167"/>
      <c r="R1736" s="149"/>
      <c r="S1736" s="149"/>
      <c r="T1736" s="13"/>
      <c r="U1736" s="5"/>
      <c r="V1736" s="5"/>
      <c r="W1736" s="5"/>
      <c r="X1736" s="5"/>
      <c r="Y1736" s="5"/>
      <c r="Z1736" s="5"/>
      <c r="AA1736" s="5"/>
      <c r="AB1736" s="5"/>
      <c r="AC1736" s="5"/>
      <c r="AD1736" s="5"/>
    </row>
    <row r="1737" spans="1:30" s="6" customFormat="1" x14ac:dyDescent="0.25">
      <c r="A1737" s="188" t="s">
        <v>590</v>
      </c>
      <c r="B1737" s="201" t="s">
        <v>654</v>
      </c>
      <c r="C1737" s="128">
        <v>116</v>
      </c>
      <c r="D1737" s="185" t="s">
        <v>42</v>
      </c>
      <c r="E1737" s="158">
        <v>26.5</v>
      </c>
      <c r="F1737" s="187">
        <f t="shared" si="165"/>
        <v>3074</v>
      </c>
      <c r="G1737" s="39">
        <f t="shared" si="159"/>
        <v>3074</v>
      </c>
      <c r="H1737" s="26">
        <f t="shared" si="160"/>
        <v>0</v>
      </c>
      <c r="I1737" s="167"/>
      <c r="R1737" s="149"/>
      <c r="S1737" s="149"/>
      <c r="T1737" s="13"/>
      <c r="U1737" s="5"/>
      <c r="V1737" s="5"/>
      <c r="W1737" s="5"/>
      <c r="X1737" s="5"/>
      <c r="Y1737" s="5"/>
      <c r="Z1737" s="5"/>
      <c r="AA1737" s="5"/>
      <c r="AB1737" s="5"/>
      <c r="AC1737" s="5"/>
      <c r="AD1737" s="5"/>
    </row>
    <row r="1738" spans="1:30" s="6" customFormat="1" x14ac:dyDescent="0.25">
      <c r="A1738" s="192" t="s">
        <v>592</v>
      </c>
      <c r="B1738" s="249" t="s">
        <v>656</v>
      </c>
      <c r="C1738" s="130">
        <v>87</v>
      </c>
      <c r="D1738" s="200" t="s">
        <v>19</v>
      </c>
      <c r="E1738" s="165">
        <v>292.05</v>
      </c>
      <c r="F1738" s="250">
        <f t="shared" si="165"/>
        <v>25408.35</v>
      </c>
      <c r="G1738" s="39">
        <f t="shared" si="159"/>
        <v>25408.35</v>
      </c>
      <c r="H1738" s="26">
        <f t="shared" si="160"/>
        <v>0</v>
      </c>
      <c r="I1738" s="167"/>
      <c r="R1738" s="149"/>
      <c r="S1738" s="149"/>
      <c r="T1738" s="13"/>
      <c r="U1738" s="5"/>
      <c r="V1738" s="5"/>
      <c r="W1738" s="5"/>
      <c r="X1738" s="5"/>
      <c r="Y1738" s="5"/>
      <c r="Z1738" s="5"/>
      <c r="AA1738" s="5"/>
      <c r="AB1738" s="5"/>
      <c r="AC1738" s="5"/>
      <c r="AD1738" s="5"/>
    </row>
    <row r="1739" spans="1:30" s="6" customFormat="1" x14ac:dyDescent="0.25">
      <c r="A1739" s="188" t="s">
        <v>594</v>
      </c>
      <c r="B1739" s="201" t="s">
        <v>658</v>
      </c>
      <c r="C1739" s="128">
        <v>58</v>
      </c>
      <c r="D1739" s="185" t="s">
        <v>42</v>
      </c>
      <c r="E1739" s="158">
        <v>35.4</v>
      </c>
      <c r="F1739" s="187">
        <f t="shared" si="165"/>
        <v>2053.1999999999998</v>
      </c>
      <c r="G1739" s="39">
        <f t="shared" si="159"/>
        <v>2053.1999999999998</v>
      </c>
      <c r="H1739" s="26">
        <f t="shared" si="160"/>
        <v>0</v>
      </c>
      <c r="I1739" s="167"/>
      <c r="R1739" s="149"/>
      <c r="S1739" s="149"/>
      <c r="T1739" s="13"/>
      <c r="U1739" s="5"/>
      <c r="V1739" s="5"/>
      <c r="W1739" s="5"/>
      <c r="X1739" s="5"/>
      <c r="Y1739" s="5"/>
      <c r="Z1739" s="5"/>
      <c r="AA1739" s="5"/>
      <c r="AB1739" s="5"/>
      <c r="AC1739" s="5"/>
      <c r="AD1739" s="5"/>
    </row>
    <row r="1740" spans="1:30" s="6" customFormat="1" x14ac:dyDescent="0.25">
      <c r="A1740" s="188" t="s">
        <v>596</v>
      </c>
      <c r="B1740" s="201" t="s">
        <v>660</v>
      </c>
      <c r="C1740" s="128">
        <v>58</v>
      </c>
      <c r="D1740" s="185" t="s">
        <v>42</v>
      </c>
      <c r="E1740" s="158">
        <v>28.32</v>
      </c>
      <c r="F1740" s="187">
        <f t="shared" si="165"/>
        <v>1642.56</v>
      </c>
      <c r="G1740" s="39">
        <f t="shared" si="159"/>
        <v>1642.56</v>
      </c>
      <c r="H1740" s="26">
        <f t="shared" si="160"/>
        <v>0</v>
      </c>
      <c r="I1740" s="167"/>
      <c r="R1740" s="149"/>
      <c r="S1740" s="149"/>
      <c r="T1740" s="13"/>
      <c r="U1740" s="5"/>
      <c r="V1740" s="5"/>
      <c r="W1740" s="5"/>
      <c r="X1740" s="5"/>
      <c r="Y1740" s="5"/>
      <c r="Z1740" s="5"/>
      <c r="AA1740" s="5"/>
      <c r="AB1740" s="5"/>
      <c r="AC1740" s="5"/>
      <c r="AD1740" s="5"/>
    </row>
    <row r="1741" spans="1:30" s="6" customFormat="1" x14ac:dyDescent="0.25">
      <c r="A1741" s="188" t="s">
        <v>597</v>
      </c>
      <c r="B1741" s="201" t="s">
        <v>662</v>
      </c>
      <c r="C1741" s="128">
        <v>58</v>
      </c>
      <c r="D1741" s="185" t="s">
        <v>42</v>
      </c>
      <c r="E1741" s="158">
        <v>286.36</v>
      </c>
      <c r="F1741" s="187">
        <f t="shared" si="165"/>
        <v>16608.88</v>
      </c>
      <c r="G1741" s="39">
        <f t="shared" si="159"/>
        <v>16608.88</v>
      </c>
      <c r="H1741" s="26">
        <f t="shared" si="160"/>
        <v>0</v>
      </c>
      <c r="I1741" s="167"/>
      <c r="R1741" s="149"/>
      <c r="S1741" s="149"/>
      <c r="T1741" s="13"/>
      <c r="U1741" s="5"/>
      <c r="V1741" s="5"/>
      <c r="W1741" s="5"/>
      <c r="X1741" s="5"/>
      <c r="Y1741" s="5"/>
      <c r="Z1741" s="5"/>
      <c r="AA1741" s="5"/>
      <c r="AB1741" s="5"/>
      <c r="AC1741" s="5"/>
      <c r="AD1741" s="5"/>
    </row>
    <row r="1742" spans="1:30" s="6" customFormat="1" x14ac:dyDescent="0.25">
      <c r="A1742" s="188" t="s">
        <v>598</v>
      </c>
      <c r="B1742" s="201" t="s">
        <v>664</v>
      </c>
      <c r="C1742" s="128">
        <v>58</v>
      </c>
      <c r="D1742" s="185" t="s">
        <v>42</v>
      </c>
      <c r="E1742" s="158">
        <v>380</v>
      </c>
      <c r="F1742" s="187">
        <f t="shared" si="165"/>
        <v>22040</v>
      </c>
      <c r="G1742" s="39">
        <f t="shared" si="159"/>
        <v>22040</v>
      </c>
      <c r="H1742" s="26">
        <f t="shared" si="160"/>
        <v>0</v>
      </c>
      <c r="I1742" s="167"/>
      <c r="R1742" s="149"/>
      <c r="S1742" s="149"/>
      <c r="T1742" s="13"/>
      <c r="U1742" s="5"/>
      <c r="V1742" s="5"/>
      <c r="W1742" s="5"/>
      <c r="X1742" s="5"/>
      <c r="Y1742" s="5"/>
      <c r="Z1742" s="5"/>
      <c r="AA1742" s="5"/>
      <c r="AB1742" s="5"/>
      <c r="AC1742" s="5"/>
      <c r="AD1742" s="5"/>
    </row>
    <row r="1743" spans="1:30" s="6" customFormat="1" x14ac:dyDescent="0.25">
      <c r="A1743" s="188" t="s">
        <v>697</v>
      </c>
      <c r="B1743" s="201" t="s">
        <v>171</v>
      </c>
      <c r="C1743" s="128">
        <v>58</v>
      </c>
      <c r="D1743" s="185" t="s">
        <v>42</v>
      </c>
      <c r="E1743" s="158">
        <v>21.67</v>
      </c>
      <c r="F1743" s="187">
        <f t="shared" si="165"/>
        <v>1256.8599999999999</v>
      </c>
      <c r="G1743" s="39">
        <f t="shared" si="159"/>
        <v>1256.8599999999999</v>
      </c>
      <c r="H1743" s="26">
        <f t="shared" si="160"/>
        <v>0</v>
      </c>
      <c r="I1743" s="167"/>
      <c r="R1743" s="149"/>
      <c r="S1743" s="149"/>
      <c r="T1743" s="13"/>
      <c r="U1743" s="5"/>
      <c r="V1743" s="5"/>
      <c r="W1743" s="5"/>
      <c r="X1743" s="5"/>
      <c r="Y1743" s="5"/>
      <c r="Z1743" s="5"/>
      <c r="AA1743" s="5"/>
      <c r="AB1743" s="5"/>
      <c r="AC1743" s="5"/>
      <c r="AD1743" s="5"/>
    </row>
    <row r="1744" spans="1:30" s="6" customFormat="1" x14ac:dyDescent="0.25">
      <c r="A1744" s="188" t="s">
        <v>698</v>
      </c>
      <c r="B1744" s="201" t="s">
        <v>667</v>
      </c>
      <c r="C1744" s="128">
        <v>58</v>
      </c>
      <c r="D1744" s="185" t="s">
        <v>42</v>
      </c>
      <c r="E1744" s="158">
        <v>350</v>
      </c>
      <c r="F1744" s="187">
        <f t="shared" si="165"/>
        <v>20300</v>
      </c>
      <c r="G1744" s="39">
        <f t="shared" ref="G1744:G1807" si="166">ROUND(C1744*E1744,2)</f>
        <v>20300</v>
      </c>
      <c r="H1744" s="26">
        <f t="shared" si="160"/>
        <v>0</v>
      </c>
      <c r="I1744" s="167"/>
      <c r="R1744" s="149"/>
      <c r="S1744" s="149"/>
      <c r="T1744" s="13"/>
      <c r="U1744" s="5"/>
      <c r="V1744" s="5"/>
      <c r="W1744" s="5"/>
      <c r="X1744" s="5"/>
      <c r="Y1744" s="5"/>
      <c r="Z1744" s="5"/>
      <c r="AA1744" s="5"/>
      <c r="AB1744" s="5"/>
      <c r="AC1744" s="5"/>
      <c r="AD1744" s="5"/>
    </row>
    <row r="1745" spans="1:30" s="6" customFormat="1" x14ac:dyDescent="0.25">
      <c r="A1745" s="188" t="s">
        <v>699</v>
      </c>
      <c r="B1745" s="201" t="s">
        <v>669</v>
      </c>
      <c r="C1745" s="128">
        <v>114.84</v>
      </c>
      <c r="D1745" s="191" t="s">
        <v>24</v>
      </c>
      <c r="E1745" s="158">
        <v>699.05</v>
      </c>
      <c r="F1745" s="187">
        <f t="shared" si="165"/>
        <v>80278.899999999994</v>
      </c>
      <c r="G1745" s="39">
        <f t="shared" si="166"/>
        <v>80278.899999999994</v>
      </c>
      <c r="H1745" s="26">
        <f t="shared" ref="H1745:H1808" si="167">G1745-F1745</f>
        <v>0</v>
      </c>
      <c r="I1745" s="167"/>
      <c r="R1745" s="149"/>
      <c r="S1745" s="149"/>
      <c r="T1745" s="13"/>
      <c r="U1745" s="5"/>
      <c r="V1745" s="5"/>
      <c r="W1745" s="5"/>
      <c r="X1745" s="5"/>
      <c r="Y1745" s="5"/>
      <c r="Z1745" s="5"/>
      <c r="AA1745" s="5"/>
      <c r="AB1745" s="5"/>
      <c r="AC1745" s="5"/>
      <c r="AD1745" s="5"/>
    </row>
    <row r="1746" spans="1:30" s="6" customFormat="1" x14ac:dyDescent="0.25">
      <c r="A1746" s="188" t="s">
        <v>700</v>
      </c>
      <c r="B1746" s="201" t="s">
        <v>174</v>
      </c>
      <c r="C1746" s="128">
        <v>58</v>
      </c>
      <c r="D1746" s="185" t="s">
        <v>42</v>
      </c>
      <c r="E1746" s="158">
        <v>450</v>
      </c>
      <c r="F1746" s="187">
        <f t="shared" si="165"/>
        <v>26100</v>
      </c>
      <c r="G1746" s="39">
        <f t="shared" si="166"/>
        <v>26100</v>
      </c>
      <c r="H1746" s="26">
        <f t="shared" si="167"/>
        <v>0</v>
      </c>
      <c r="I1746" s="167"/>
      <c r="R1746" s="149"/>
      <c r="S1746" s="149"/>
      <c r="T1746" s="13"/>
      <c r="U1746" s="5"/>
      <c r="V1746" s="5"/>
      <c r="W1746" s="5"/>
      <c r="X1746" s="5"/>
      <c r="Y1746" s="5"/>
      <c r="Z1746" s="5"/>
      <c r="AA1746" s="5"/>
      <c r="AB1746" s="5"/>
      <c r="AC1746" s="5"/>
      <c r="AD1746" s="5"/>
    </row>
    <row r="1747" spans="1:30" s="6" customFormat="1" x14ac:dyDescent="0.25">
      <c r="A1747" s="168"/>
      <c r="B1747" s="157"/>
      <c r="C1747" s="128"/>
      <c r="D1747" s="153"/>
      <c r="E1747" s="158"/>
      <c r="F1747" s="159"/>
      <c r="G1747" s="39">
        <f t="shared" si="166"/>
        <v>0</v>
      </c>
      <c r="H1747" s="26">
        <f t="shared" si="167"/>
        <v>0</v>
      </c>
      <c r="I1747" s="167"/>
      <c r="R1747" s="149"/>
      <c r="S1747" s="149"/>
      <c r="T1747" s="13"/>
      <c r="U1747" s="5"/>
      <c r="V1747" s="5"/>
      <c r="W1747" s="5"/>
      <c r="X1747" s="5"/>
      <c r="Y1747" s="5"/>
      <c r="Z1747" s="5"/>
      <c r="AA1747" s="5"/>
      <c r="AB1747" s="5"/>
      <c r="AC1747" s="5"/>
      <c r="AD1747" s="5"/>
    </row>
    <row r="1748" spans="1:30" s="6" customFormat="1" x14ac:dyDescent="0.25">
      <c r="A1748" s="161">
        <v>10</v>
      </c>
      <c r="B1748" s="144" t="s">
        <v>671</v>
      </c>
      <c r="C1748" s="128"/>
      <c r="D1748" s="153"/>
      <c r="E1748" s="158"/>
      <c r="F1748" s="159"/>
      <c r="G1748" s="39">
        <f t="shared" si="166"/>
        <v>0</v>
      </c>
      <c r="H1748" s="26">
        <f t="shared" si="167"/>
        <v>0</v>
      </c>
      <c r="I1748" s="167"/>
      <c r="R1748" s="149"/>
      <c r="S1748" s="149"/>
      <c r="T1748" s="13"/>
      <c r="U1748" s="5"/>
      <c r="V1748" s="5"/>
      <c r="W1748" s="5"/>
      <c r="X1748" s="5"/>
      <c r="Y1748" s="5"/>
      <c r="Z1748" s="5"/>
      <c r="AA1748" s="5"/>
      <c r="AB1748" s="5"/>
      <c r="AC1748" s="5"/>
      <c r="AD1748" s="5"/>
    </row>
    <row r="1749" spans="1:30" s="6" customFormat="1" ht="26.4" x14ac:dyDescent="0.25">
      <c r="A1749" s="168">
        <v>10.1</v>
      </c>
      <c r="B1749" s="160" t="s">
        <v>673</v>
      </c>
      <c r="C1749" s="128">
        <v>1</v>
      </c>
      <c r="D1749" s="177" t="s">
        <v>569</v>
      </c>
      <c r="E1749" s="158">
        <v>12382.68</v>
      </c>
      <c r="F1749" s="159">
        <f>ROUND(C1749*E1749,2)</f>
        <v>12382.68</v>
      </c>
      <c r="G1749" s="39">
        <f t="shared" si="166"/>
        <v>12382.68</v>
      </c>
      <c r="H1749" s="26">
        <f t="shared" si="167"/>
        <v>0</v>
      </c>
      <c r="I1749" s="167"/>
      <c r="R1749" s="149"/>
      <c r="S1749" s="149"/>
      <c r="T1749" s="13"/>
      <c r="U1749" s="5"/>
      <c r="V1749" s="5"/>
      <c r="W1749" s="5"/>
      <c r="X1749" s="5"/>
      <c r="Y1749" s="5"/>
      <c r="Z1749" s="5"/>
      <c r="AA1749" s="5"/>
      <c r="AB1749" s="5"/>
      <c r="AC1749" s="5"/>
      <c r="AD1749" s="5"/>
    </row>
    <row r="1750" spans="1:30" s="6" customFormat="1" x14ac:dyDescent="0.25">
      <c r="A1750" s="168">
        <v>10.199999999999999</v>
      </c>
      <c r="B1750" s="160" t="s">
        <v>674</v>
      </c>
      <c r="C1750" s="128">
        <v>1</v>
      </c>
      <c r="D1750" s="177" t="s">
        <v>569</v>
      </c>
      <c r="E1750" s="158">
        <v>7304.14</v>
      </c>
      <c r="F1750" s="159">
        <f>ROUND(C1750*E1750,2)</f>
        <v>7304.14</v>
      </c>
      <c r="G1750" s="39">
        <f t="shared" si="166"/>
        <v>7304.14</v>
      </c>
      <c r="H1750" s="26">
        <f t="shared" si="167"/>
        <v>0</v>
      </c>
      <c r="I1750" s="167"/>
      <c r="R1750" s="149"/>
      <c r="S1750" s="149"/>
      <c r="T1750" s="13"/>
      <c r="U1750" s="5"/>
      <c r="V1750" s="5"/>
      <c r="W1750" s="5"/>
      <c r="X1750" s="5"/>
      <c r="Y1750" s="5"/>
      <c r="Z1750" s="5"/>
      <c r="AA1750" s="5"/>
      <c r="AB1750" s="5"/>
      <c r="AC1750" s="5"/>
      <c r="AD1750" s="5"/>
    </row>
    <row r="1751" spans="1:30" s="6" customFormat="1" x14ac:dyDescent="0.25">
      <c r="A1751" s="168"/>
      <c r="B1751" s="157"/>
      <c r="C1751" s="128"/>
      <c r="D1751" s="153"/>
      <c r="E1751" s="158"/>
      <c r="F1751" s="159"/>
      <c r="G1751" s="39">
        <f t="shared" si="166"/>
        <v>0</v>
      </c>
      <c r="H1751" s="26">
        <f t="shared" si="167"/>
        <v>0</v>
      </c>
      <c r="I1751" s="167"/>
      <c r="R1751" s="149"/>
      <c r="S1751" s="149"/>
      <c r="T1751" s="13"/>
      <c r="U1751" s="5"/>
      <c r="V1751" s="5"/>
      <c r="W1751" s="5"/>
      <c r="X1751" s="5"/>
      <c r="Y1751" s="5"/>
      <c r="Z1751" s="5"/>
      <c r="AA1751" s="5"/>
      <c r="AB1751" s="5"/>
      <c r="AC1751" s="5"/>
      <c r="AD1751" s="5"/>
    </row>
    <row r="1752" spans="1:30" s="6" customFormat="1" x14ac:dyDescent="0.25">
      <c r="A1752" s="161">
        <v>11</v>
      </c>
      <c r="B1752" s="175" t="s">
        <v>675</v>
      </c>
      <c r="C1752" s="251"/>
      <c r="D1752" s="171"/>
      <c r="E1752" s="158"/>
      <c r="F1752" s="207"/>
      <c r="G1752" s="39">
        <f t="shared" si="166"/>
        <v>0</v>
      </c>
      <c r="H1752" s="26">
        <f t="shared" si="167"/>
        <v>0</v>
      </c>
      <c r="I1752" s="167"/>
      <c r="R1752" s="149"/>
      <c r="S1752" s="149"/>
      <c r="T1752" s="13"/>
      <c r="U1752" s="5"/>
      <c r="V1752" s="5"/>
      <c r="W1752" s="5"/>
      <c r="X1752" s="5"/>
      <c r="Y1752" s="5"/>
      <c r="Z1752" s="5"/>
      <c r="AA1752" s="5"/>
      <c r="AB1752" s="5"/>
      <c r="AC1752" s="5"/>
      <c r="AD1752" s="5"/>
    </row>
    <row r="1753" spans="1:30" s="6" customFormat="1" x14ac:dyDescent="0.25">
      <c r="A1753" s="208"/>
      <c r="B1753" s="209"/>
      <c r="C1753" s="251"/>
      <c r="D1753" s="171"/>
      <c r="E1753" s="158"/>
      <c r="F1753" s="207"/>
      <c r="G1753" s="39">
        <f t="shared" si="166"/>
        <v>0</v>
      </c>
      <c r="H1753" s="26">
        <f t="shared" si="167"/>
        <v>0</v>
      </c>
      <c r="I1753" s="167"/>
      <c r="R1753" s="149"/>
      <c r="S1753" s="149"/>
      <c r="T1753" s="13"/>
      <c r="U1753" s="5"/>
      <c r="V1753" s="5"/>
      <c r="W1753" s="5"/>
      <c r="X1753" s="5"/>
      <c r="Y1753" s="5"/>
      <c r="Z1753" s="5"/>
      <c r="AA1753" s="5"/>
      <c r="AB1753" s="5"/>
      <c r="AC1753" s="5"/>
      <c r="AD1753" s="5"/>
    </row>
    <row r="1754" spans="1:30" s="6" customFormat="1" x14ac:dyDescent="0.25">
      <c r="A1754" s="161">
        <v>11.1</v>
      </c>
      <c r="B1754" s="175" t="s">
        <v>712</v>
      </c>
      <c r="C1754" s="251"/>
      <c r="D1754" s="171"/>
      <c r="E1754" s="158"/>
      <c r="F1754" s="207"/>
      <c r="G1754" s="39">
        <f t="shared" si="166"/>
        <v>0</v>
      </c>
      <c r="H1754" s="26">
        <f t="shared" si="167"/>
        <v>0</v>
      </c>
      <c r="I1754" s="167"/>
      <c r="R1754" s="149"/>
      <c r="S1754" s="149"/>
      <c r="T1754" s="13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</row>
    <row r="1755" spans="1:30" s="6" customFormat="1" x14ac:dyDescent="0.25">
      <c r="A1755" s="210" t="s">
        <v>713</v>
      </c>
      <c r="B1755" s="215" t="s">
        <v>678</v>
      </c>
      <c r="C1755" s="128">
        <v>78.42</v>
      </c>
      <c r="D1755" s="171" t="s">
        <v>24</v>
      </c>
      <c r="E1755" s="158">
        <v>121.8</v>
      </c>
      <c r="F1755" s="207">
        <f>E1755*C1755</f>
        <v>9551.5560000000005</v>
      </c>
      <c r="G1755" s="39">
        <f t="shared" si="166"/>
        <v>9551.56</v>
      </c>
      <c r="H1755" s="26">
        <f t="shared" si="167"/>
        <v>3.9999999989959178E-3</v>
      </c>
      <c r="I1755" s="167"/>
      <c r="R1755" s="149"/>
      <c r="S1755" s="149"/>
      <c r="T1755" s="13"/>
      <c r="U1755" s="5"/>
      <c r="V1755" s="5"/>
      <c r="W1755" s="5"/>
      <c r="X1755" s="5"/>
      <c r="Y1755" s="5"/>
      <c r="Z1755" s="5"/>
      <c r="AA1755" s="5"/>
      <c r="AB1755" s="5"/>
      <c r="AC1755" s="5"/>
      <c r="AD1755" s="5"/>
    </row>
    <row r="1756" spans="1:30" s="6" customFormat="1" ht="26.4" x14ac:dyDescent="0.25">
      <c r="A1756" s="210" t="s">
        <v>714</v>
      </c>
      <c r="B1756" s="160" t="s">
        <v>563</v>
      </c>
      <c r="C1756" s="128">
        <v>98.03</v>
      </c>
      <c r="D1756" s="171" t="s">
        <v>24</v>
      </c>
      <c r="E1756" s="158">
        <v>190.02</v>
      </c>
      <c r="F1756" s="214">
        <f>ROUND(C1756*E1756,2)</f>
        <v>18627.66</v>
      </c>
      <c r="G1756" s="39">
        <f t="shared" si="166"/>
        <v>18627.66</v>
      </c>
      <c r="H1756" s="26">
        <f t="shared" si="167"/>
        <v>0</v>
      </c>
      <c r="I1756" s="167"/>
      <c r="R1756" s="149"/>
      <c r="S1756" s="149"/>
      <c r="T1756" s="13"/>
      <c r="U1756" s="5"/>
      <c r="V1756" s="5"/>
      <c r="W1756" s="5"/>
      <c r="X1756" s="5"/>
      <c r="Y1756" s="5"/>
      <c r="Z1756" s="5"/>
      <c r="AA1756" s="5"/>
      <c r="AB1756" s="5"/>
      <c r="AC1756" s="5"/>
      <c r="AD1756" s="5"/>
    </row>
    <row r="1757" spans="1:30" s="6" customFormat="1" x14ac:dyDescent="0.25">
      <c r="A1757" s="210"/>
      <c r="B1757" s="215"/>
      <c r="C1757" s="128"/>
      <c r="D1757" s="171"/>
      <c r="E1757" s="158"/>
      <c r="F1757" s="207"/>
      <c r="G1757" s="39">
        <f t="shared" si="166"/>
        <v>0</v>
      </c>
      <c r="H1757" s="26">
        <f t="shared" si="167"/>
        <v>0</v>
      </c>
      <c r="I1757" s="167"/>
      <c r="R1757" s="149"/>
      <c r="S1757" s="149"/>
      <c r="T1757" s="13"/>
      <c r="U1757" s="5"/>
      <c r="V1757" s="5"/>
      <c r="W1757" s="5"/>
      <c r="X1757" s="5"/>
      <c r="Y1757" s="5"/>
      <c r="Z1757" s="5"/>
      <c r="AA1757" s="5"/>
      <c r="AB1757" s="5"/>
      <c r="AC1757" s="5"/>
      <c r="AD1757" s="5"/>
    </row>
    <row r="1758" spans="1:30" s="6" customFormat="1" x14ac:dyDescent="0.25">
      <c r="A1758" s="210">
        <v>11.2</v>
      </c>
      <c r="B1758" s="215" t="s">
        <v>680</v>
      </c>
      <c r="C1758" s="128">
        <v>98.03</v>
      </c>
      <c r="D1758" s="171" t="s">
        <v>24</v>
      </c>
      <c r="E1758" s="158">
        <v>1583.87</v>
      </c>
      <c r="F1758" s="207">
        <f>ROUND(C1758*E1758,2)</f>
        <v>155266.78</v>
      </c>
      <c r="G1758" s="39">
        <f t="shared" si="166"/>
        <v>155266.78</v>
      </c>
      <c r="H1758" s="26">
        <f t="shared" si="167"/>
        <v>0</v>
      </c>
      <c r="I1758" s="167"/>
      <c r="R1758" s="149"/>
      <c r="S1758" s="149"/>
      <c r="T1758" s="13"/>
      <c r="U1758" s="5"/>
      <c r="V1758" s="5"/>
      <c r="W1758" s="5"/>
      <c r="X1758" s="5"/>
      <c r="Y1758" s="5"/>
      <c r="Z1758" s="5"/>
      <c r="AA1758" s="5"/>
      <c r="AB1758" s="5"/>
      <c r="AC1758" s="5"/>
      <c r="AD1758" s="5"/>
    </row>
    <row r="1759" spans="1:30" s="6" customFormat="1" ht="29.25" customHeight="1" x14ac:dyDescent="0.25">
      <c r="A1759" s="156">
        <v>11.3</v>
      </c>
      <c r="B1759" s="160" t="s">
        <v>562</v>
      </c>
      <c r="C1759" s="128">
        <v>98.03</v>
      </c>
      <c r="D1759" s="153" t="s">
        <v>24</v>
      </c>
      <c r="E1759" s="158">
        <v>172.55</v>
      </c>
      <c r="F1759" s="159">
        <f>ROUND(C1759*E1759,2)</f>
        <v>16915.080000000002</v>
      </c>
      <c r="G1759" s="39">
        <f t="shared" si="166"/>
        <v>16915.080000000002</v>
      </c>
      <c r="H1759" s="26">
        <f t="shared" si="167"/>
        <v>0</v>
      </c>
      <c r="I1759" s="167"/>
      <c r="R1759" s="149"/>
      <c r="S1759" s="149"/>
      <c r="T1759" s="13"/>
      <c r="U1759" s="5"/>
      <c r="V1759" s="5"/>
      <c r="W1759" s="5"/>
      <c r="X1759" s="5"/>
      <c r="Y1759" s="5"/>
      <c r="Z1759" s="5"/>
      <c r="AA1759" s="5"/>
      <c r="AB1759" s="5"/>
      <c r="AC1759" s="5"/>
      <c r="AD1759" s="5"/>
    </row>
    <row r="1760" spans="1:30" s="6" customFormat="1" ht="33" customHeight="1" x14ac:dyDescent="0.25">
      <c r="A1760" s="210">
        <v>11.4</v>
      </c>
      <c r="B1760" s="215" t="s">
        <v>681</v>
      </c>
      <c r="C1760" s="128">
        <v>392.11</v>
      </c>
      <c r="D1760" s="171" t="s">
        <v>28</v>
      </c>
      <c r="E1760" s="158">
        <v>1162.26</v>
      </c>
      <c r="F1760" s="214">
        <f>ROUND(C1760*E1760,2)</f>
        <v>455733.77</v>
      </c>
      <c r="G1760" s="39">
        <f t="shared" si="166"/>
        <v>455733.77</v>
      </c>
      <c r="H1760" s="26">
        <f t="shared" si="167"/>
        <v>0</v>
      </c>
      <c r="I1760" s="167"/>
      <c r="R1760" s="149"/>
      <c r="S1760" s="149"/>
      <c r="T1760" s="13"/>
      <c r="U1760" s="5"/>
      <c r="V1760" s="5"/>
      <c r="W1760" s="5"/>
      <c r="X1760" s="5"/>
      <c r="Y1760" s="5"/>
      <c r="Z1760" s="5"/>
      <c r="AA1760" s="5"/>
      <c r="AB1760" s="5"/>
      <c r="AC1760" s="5"/>
      <c r="AD1760" s="5"/>
    </row>
    <row r="1761" spans="1:30" s="221" customFormat="1" x14ac:dyDescent="0.25">
      <c r="A1761" s="59">
        <f t="shared" ref="A1761" si="168">+A1760+0.1</f>
        <v>11.5</v>
      </c>
      <c r="B1761" s="41" t="s">
        <v>197</v>
      </c>
      <c r="C1761" s="128">
        <v>392.11</v>
      </c>
      <c r="D1761" s="37" t="s">
        <v>198</v>
      </c>
      <c r="E1761" s="158">
        <v>49.34</v>
      </c>
      <c r="F1761" s="38">
        <f t="shared" ref="F1761" si="169">ROUND(C1761*E1761,2)</f>
        <v>19346.71</v>
      </c>
      <c r="G1761" s="39">
        <f t="shared" si="166"/>
        <v>19346.71</v>
      </c>
      <c r="H1761" s="26">
        <f t="shared" si="167"/>
        <v>0</v>
      </c>
    </row>
    <row r="1762" spans="1:30" s="6" customFormat="1" ht="12" customHeight="1" x14ac:dyDescent="0.25">
      <c r="A1762" s="168"/>
      <c r="B1762" s="157"/>
      <c r="C1762" s="128"/>
      <c r="D1762" s="153"/>
      <c r="E1762" s="158"/>
      <c r="F1762" s="159"/>
      <c r="G1762" s="39">
        <f t="shared" si="166"/>
        <v>0</v>
      </c>
      <c r="H1762" s="26">
        <f t="shared" si="167"/>
        <v>0</v>
      </c>
      <c r="I1762" s="167"/>
      <c r="R1762" s="149"/>
      <c r="S1762" s="149"/>
      <c r="T1762" s="13"/>
      <c r="U1762" s="5"/>
      <c r="V1762" s="5"/>
      <c r="W1762" s="5"/>
      <c r="X1762" s="5"/>
      <c r="Y1762" s="5"/>
      <c r="Z1762" s="5"/>
      <c r="AA1762" s="5"/>
      <c r="AB1762" s="5"/>
      <c r="AC1762" s="5"/>
      <c r="AD1762" s="5"/>
    </row>
    <row r="1763" spans="1:30" s="6" customFormat="1" ht="39.75" customHeight="1" x14ac:dyDescent="0.25">
      <c r="A1763" s="230">
        <v>13</v>
      </c>
      <c r="B1763" s="231" t="s">
        <v>682</v>
      </c>
      <c r="C1763" s="128">
        <v>2078.75</v>
      </c>
      <c r="D1763" s="177" t="s">
        <v>19</v>
      </c>
      <c r="E1763" s="158">
        <v>25</v>
      </c>
      <c r="F1763" s="186">
        <f>ROUND(C1763*E1763,2)</f>
        <v>51968.75</v>
      </c>
      <c r="G1763" s="39">
        <f t="shared" si="166"/>
        <v>51968.75</v>
      </c>
      <c r="H1763" s="26">
        <f t="shared" si="167"/>
        <v>0</v>
      </c>
      <c r="I1763" s="167"/>
      <c r="R1763" s="149"/>
      <c r="S1763" s="149"/>
      <c r="T1763" s="13"/>
      <c r="U1763" s="5"/>
      <c r="V1763" s="5"/>
      <c r="W1763" s="5"/>
      <c r="X1763" s="5"/>
      <c r="Y1763" s="5"/>
      <c r="Z1763" s="5"/>
      <c r="AA1763" s="5"/>
      <c r="AB1763" s="5"/>
      <c r="AC1763" s="5"/>
      <c r="AD1763" s="5"/>
    </row>
    <row r="1764" spans="1:30" s="6" customFormat="1" ht="57" customHeight="1" x14ac:dyDescent="0.25">
      <c r="A1764" s="230">
        <v>14</v>
      </c>
      <c r="B1764" s="231" t="s">
        <v>683</v>
      </c>
      <c r="C1764" s="128">
        <v>2078.75</v>
      </c>
      <c r="D1764" s="177" t="s">
        <v>19</v>
      </c>
      <c r="E1764" s="158">
        <v>46.15</v>
      </c>
      <c r="F1764" s="186">
        <f>ROUND(C1764*E1764,2)</f>
        <v>95934.31</v>
      </c>
      <c r="G1764" s="39">
        <f t="shared" si="166"/>
        <v>95934.31</v>
      </c>
      <c r="H1764" s="26">
        <f t="shared" si="167"/>
        <v>0</v>
      </c>
      <c r="I1764" s="167"/>
      <c r="R1764" s="149"/>
      <c r="S1764" s="149"/>
      <c r="T1764" s="13"/>
      <c r="U1764" s="5"/>
      <c r="V1764" s="5"/>
      <c r="W1764" s="5"/>
      <c r="X1764" s="5"/>
      <c r="Y1764" s="5"/>
      <c r="Z1764" s="5"/>
      <c r="AA1764" s="5"/>
      <c r="AB1764" s="5"/>
      <c r="AC1764" s="5"/>
      <c r="AD1764" s="5"/>
    </row>
    <row r="1765" spans="1:30" s="6" customFormat="1" ht="26.4" x14ac:dyDescent="0.25">
      <c r="A1765" s="232">
        <v>15</v>
      </c>
      <c r="B1765" s="233" t="s">
        <v>684</v>
      </c>
      <c r="C1765" s="128">
        <v>2078.75</v>
      </c>
      <c r="D1765" s="177" t="s">
        <v>19</v>
      </c>
      <c r="E1765" s="158">
        <v>11.93</v>
      </c>
      <c r="F1765" s="186">
        <f>ROUND(C1765*E1765,2)</f>
        <v>24799.49</v>
      </c>
      <c r="G1765" s="39">
        <f t="shared" si="166"/>
        <v>24799.49</v>
      </c>
      <c r="H1765" s="26">
        <f t="shared" si="167"/>
        <v>0</v>
      </c>
      <c r="I1765" s="167"/>
      <c r="R1765" s="149"/>
      <c r="S1765" s="149"/>
      <c r="T1765" s="13"/>
      <c r="U1765" s="5"/>
      <c r="V1765" s="5"/>
      <c r="W1765" s="5"/>
      <c r="X1765" s="5"/>
      <c r="Y1765" s="5"/>
      <c r="Z1765" s="5"/>
      <c r="AA1765" s="5"/>
      <c r="AB1765" s="5"/>
      <c r="AC1765" s="5"/>
      <c r="AD1765" s="5"/>
    </row>
    <row r="1766" spans="1:30" s="6" customFormat="1" x14ac:dyDescent="0.25">
      <c r="A1766" s="143"/>
      <c r="B1766" s="245"/>
      <c r="C1766" s="246"/>
      <c r="D1766" s="246"/>
      <c r="E1766" s="158"/>
      <c r="F1766" s="247"/>
      <c r="G1766" s="39">
        <f t="shared" si="166"/>
        <v>0</v>
      </c>
      <c r="H1766" s="26">
        <f t="shared" si="167"/>
        <v>0</v>
      </c>
      <c r="I1766" s="167"/>
      <c r="R1766" s="149"/>
      <c r="S1766" s="149"/>
      <c r="T1766" s="13"/>
      <c r="U1766" s="5"/>
      <c r="V1766" s="5"/>
      <c r="W1766" s="5"/>
      <c r="X1766" s="5"/>
      <c r="Y1766" s="5"/>
      <c r="Z1766" s="5"/>
      <c r="AA1766" s="5"/>
      <c r="AB1766" s="5"/>
      <c r="AC1766" s="5"/>
      <c r="AD1766" s="5"/>
    </row>
    <row r="1767" spans="1:30" s="6" customFormat="1" x14ac:dyDescent="0.25">
      <c r="A1767" s="239" t="s">
        <v>346</v>
      </c>
      <c r="B1767" s="175" t="s">
        <v>715</v>
      </c>
      <c r="C1767" s="145"/>
      <c r="D1767" s="146"/>
      <c r="E1767" s="158"/>
      <c r="F1767" s="148"/>
      <c r="G1767" s="39">
        <f t="shared" si="166"/>
        <v>0</v>
      </c>
      <c r="H1767" s="26">
        <f t="shared" si="167"/>
        <v>0</v>
      </c>
      <c r="I1767" s="167"/>
      <c r="R1767" s="149"/>
      <c r="S1767" s="149"/>
      <c r="T1767" s="13"/>
      <c r="U1767" s="5"/>
      <c r="V1767" s="5"/>
      <c r="W1767" s="5"/>
      <c r="X1767" s="5"/>
      <c r="Y1767" s="5"/>
      <c r="Z1767" s="5"/>
      <c r="AA1767" s="5"/>
      <c r="AB1767" s="5"/>
      <c r="AC1767" s="5"/>
      <c r="AD1767" s="5"/>
    </row>
    <row r="1768" spans="1:30" s="6" customFormat="1" ht="11.25" customHeight="1" x14ac:dyDescent="0.25">
      <c r="A1768" s="143"/>
      <c r="B1768" s="144"/>
      <c r="C1768" s="145"/>
      <c r="D1768" s="146"/>
      <c r="E1768" s="158"/>
      <c r="F1768" s="148"/>
      <c r="G1768" s="39">
        <f t="shared" si="166"/>
        <v>0</v>
      </c>
      <c r="H1768" s="26">
        <f t="shared" si="167"/>
        <v>0</v>
      </c>
      <c r="I1768" s="167"/>
      <c r="R1768" s="149"/>
      <c r="S1768" s="149"/>
      <c r="T1768" s="13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</row>
    <row r="1769" spans="1:30" s="6" customFormat="1" x14ac:dyDescent="0.25">
      <c r="A1769" s="168">
        <v>1</v>
      </c>
      <c r="B1769" s="197" t="s">
        <v>18</v>
      </c>
      <c r="C1769" s="237">
        <v>1458.7</v>
      </c>
      <c r="D1769" s="153" t="s">
        <v>19</v>
      </c>
      <c r="E1769" s="158">
        <v>15.17</v>
      </c>
      <c r="F1769" s="159">
        <f>ROUND(C1769*E1769,2)</f>
        <v>22128.48</v>
      </c>
      <c r="G1769" s="39">
        <f t="shared" si="166"/>
        <v>22128.48</v>
      </c>
      <c r="H1769" s="26">
        <f t="shared" si="167"/>
        <v>0</v>
      </c>
      <c r="I1769" s="167"/>
      <c r="R1769" s="149"/>
      <c r="S1769" s="149"/>
      <c r="T1769" s="13"/>
      <c r="U1769" s="5"/>
      <c r="V1769" s="5"/>
      <c r="W1769" s="5"/>
      <c r="X1769" s="5"/>
      <c r="Y1769" s="5"/>
      <c r="Z1769" s="5"/>
      <c r="AA1769" s="5"/>
      <c r="AB1769" s="5"/>
      <c r="AC1769" s="5"/>
      <c r="AD1769" s="5"/>
    </row>
    <row r="1770" spans="1:30" s="6" customFormat="1" ht="9.75" customHeight="1" x14ac:dyDescent="0.25">
      <c r="A1770" s="168"/>
      <c r="B1770" s="248"/>
      <c r="C1770" s="237"/>
      <c r="D1770" s="171"/>
      <c r="E1770" s="158"/>
      <c r="F1770" s="159"/>
      <c r="G1770" s="39">
        <f t="shared" si="166"/>
        <v>0</v>
      </c>
      <c r="H1770" s="26">
        <f t="shared" si="167"/>
        <v>0</v>
      </c>
      <c r="I1770" s="167"/>
      <c r="R1770" s="149"/>
      <c r="S1770" s="149"/>
      <c r="T1770" s="13"/>
      <c r="U1770" s="5"/>
      <c r="V1770" s="5"/>
      <c r="W1770" s="5"/>
      <c r="X1770" s="5"/>
      <c r="Y1770" s="5"/>
      <c r="Z1770" s="5"/>
      <c r="AA1770" s="5"/>
      <c r="AB1770" s="5"/>
      <c r="AC1770" s="5"/>
      <c r="AD1770" s="5"/>
    </row>
    <row r="1771" spans="1:30" s="6" customFormat="1" x14ac:dyDescent="0.25">
      <c r="A1771" s="161">
        <v>2</v>
      </c>
      <c r="B1771" s="144" t="s">
        <v>20</v>
      </c>
      <c r="C1771" s="237"/>
      <c r="D1771" s="153"/>
      <c r="E1771" s="158"/>
      <c r="F1771" s="159"/>
      <c r="G1771" s="39">
        <f t="shared" si="166"/>
        <v>0</v>
      </c>
      <c r="H1771" s="26">
        <f t="shared" si="167"/>
        <v>0</v>
      </c>
      <c r="I1771" s="167"/>
      <c r="R1771" s="149"/>
      <c r="S1771" s="149"/>
      <c r="T1771" s="13"/>
      <c r="U1771" s="5"/>
      <c r="V1771" s="5"/>
      <c r="W1771" s="5"/>
      <c r="X1771" s="5"/>
      <c r="Y1771" s="5"/>
      <c r="Z1771" s="5"/>
      <c r="AA1771" s="5"/>
      <c r="AB1771" s="5"/>
      <c r="AC1771" s="5"/>
      <c r="AD1771" s="5"/>
    </row>
    <row r="1772" spans="1:30" s="6" customFormat="1" x14ac:dyDescent="0.25">
      <c r="A1772" s="156">
        <v>2.1</v>
      </c>
      <c r="B1772" s="157" t="s">
        <v>559</v>
      </c>
      <c r="C1772" s="128">
        <v>948.16</v>
      </c>
      <c r="D1772" s="153" t="s">
        <v>24</v>
      </c>
      <c r="E1772" s="158">
        <v>121.8</v>
      </c>
      <c r="F1772" s="159">
        <f>ROUND(C1772*E1772,2)</f>
        <v>115485.89</v>
      </c>
      <c r="G1772" s="39">
        <f t="shared" si="166"/>
        <v>115485.89</v>
      </c>
      <c r="H1772" s="26">
        <f t="shared" si="167"/>
        <v>0</v>
      </c>
      <c r="I1772" s="167"/>
      <c r="R1772" s="149"/>
      <c r="S1772" s="149"/>
      <c r="T1772" s="13"/>
      <c r="U1772" s="5"/>
      <c r="V1772" s="5"/>
      <c r="W1772" s="5"/>
      <c r="X1772" s="5"/>
      <c r="Y1772" s="5"/>
      <c r="Z1772" s="5"/>
      <c r="AA1772" s="5"/>
      <c r="AB1772" s="5"/>
      <c r="AC1772" s="5"/>
      <c r="AD1772" s="5"/>
    </row>
    <row r="1773" spans="1:30" s="6" customFormat="1" x14ac:dyDescent="0.25">
      <c r="A1773" s="156">
        <f>+A1772+0.1</f>
        <v>2.2000000000000002</v>
      </c>
      <c r="B1773" s="160" t="s">
        <v>560</v>
      </c>
      <c r="C1773" s="128">
        <v>875.22</v>
      </c>
      <c r="D1773" s="153" t="s">
        <v>28</v>
      </c>
      <c r="E1773" s="158">
        <v>44.31</v>
      </c>
      <c r="F1773" s="159">
        <f>ROUND(C1773*E1773,2)</f>
        <v>38781</v>
      </c>
      <c r="G1773" s="39">
        <f t="shared" si="166"/>
        <v>38781</v>
      </c>
      <c r="H1773" s="26">
        <f t="shared" si="167"/>
        <v>0</v>
      </c>
      <c r="I1773" s="167"/>
      <c r="R1773" s="149"/>
      <c r="S1773" s="149"/>
      <c r="T1773" s="13"/>
      <c r="U1773" s="5"/>
      <c r="V1773" s="5"/>
      <c r="W1773" s="5"/>
      <c r="X1773" s="5"/>
      <c r="Y1773" s="5"/>
      <c r="Z1773" s="5"/>
      <c r="AA1773" s="5"/>
      <c r="AB1773" s="5"/>
      <c r="AC1773" s="5"/>
      <c r="AD1773" s="5"/>
    </row>
    <row r="1774" spans="1:30" s="6" customFormat="1" x14ac:dyDescent="0.25">
      <c r="A1774" s="156">
        <f>+A1773+0.1</f>
        <v>2.3000000000000003</v>
      </c>
      <c r="B1774" s="160" t="s">
        <v>561</v>
      </c>
      <c r="C1774" s="128">
        <v>87.52</v>
      </c>
      <c r="D1774" s="153" t="s">
        <v>24</v>
      </c>
      <c r="E1774" s="158">
        <v>1411.8</v>
      </c>
      <c r="F1774" s="159">
        <f>ROUND(C1774*E1774,2)</f>
        <v>123560.74</v>
      </c>
      <c r="G1774" s="39">
        <f t="shared" si="166"/>
        <v>123560.74</v>
      </c>
      <c r="H1774" s="26">
        <f t="shared" si="167"/>
        <v>0</v>
      </c>
      <c r="I1774" s="167"/>
      <c r="R1774" s="149"/>
      <c r="S1774" s="149"/>
      <c r="T1774" s="13"/>
      <c r="U1774" s="5"/>
      <c r="V1774" s="5"/>
      <c r="W1774" s="5"/>
      <c r="X1774" s="5"/>
      <c r="Y1774" s="5"/>
      <c r="Z1774" s="5"/>
      <c r="AA1774" s="5"/>
      <c r="AB1774" s="5"/>
      <c r="AC1774" s="5"/>
      <c r="AD1774" s="5"/>
    </row>
    <row r="1775" spans="1:30" s="6" customFormat="1" ht="26.4" x14ac:dyDescent="0.25">
      <c r="A1775" s="156">
        <f>+A1774+0.1</f>
        <v>2.4000000000000004</v>
      </c>
      <c r="B1775" s="160" t="s">
        <v>562</v>
      </c>
      <c r="C1775" s="128">
        <v>810.95</v>
      </c>
      <c r="D1775" s="153" t="s">
        <v>24</v>
      </c>
      <c r="E1775" s="158">
        <v>172.55</v>
      </c>
      <c r="F1775" s="159">
        <f>ROUND(C1775*E1775,2)</f>
        <v>139929.42000000001</v>
      </c>
      <c r="G1775" s="39">
        <f t="shared" si="166"/>
        <v>139929.42000000001</v>
      </c>
      <c r="H1775" s="26">
        <f t="shared" si="167"/>
        <v>0</v>
      </c>
      <c r="I1775" s="167"/>
      <c r="R1775" s="149"/>
      <c r="S1775" s="149"/>
      <c r="T1775" s="13"/>
      <c r="U1775" s="5"/>
      <c r="V1775" s="5"/>
      <c r="W1775" s="5"/>
      <c r="X1775" s="5"/>
      <c r="Y1775" s="5"/>
      <c r="Z1775" s="5"/>
      <c r="AA1775" s="5"/>
      <c r="AB1775" s="5"/>
      <c r="AC1775" s="5"/>
      <c r="AD1775" s="5"/>
    </row>
    <row r="1776" spans="1:30" s="6" customFormat="1" ht="26.4" x14ac:dyDescent="0.25">
      <c r="A1776" s="156">
        <f>+A1775+0.1</f>
        <v>2.5000000000000004</v>
      </c>
      <c r="B1776" s="160" t="s">
        <v>563</v>
      </c>
      <c r="C1776" s="128">
        <v>171.51</v>
      </c>
      <c r="D1776" s="153" t="s">
        <v>24</v>
      </c>
      <c r="E1776" s="158">
        <v>190.02</v>
      </c>
      <c r="F1776" s="159">
        <f>ROUND(C1776*E1776,2)</f>
        <v>32590.33</v>
      </c>
      <c r="G1776" s="39">
        <f t="shared" si="166"/>
        <v>32590.33</v>
      </c>
      <c r="H1776" s="26">
        <f t="shared" si="167"/>
        <v>0</v>
      </c>
      <c r="I1776" s="167"/>
      <c r="R1776" s="149"/>
      <c r="S1776" s="149"/>
      <c r="T1776" s="13"/>
      <c r="U1776" s="5"/>
      <c r="V1776" s="5"/>
      <c r="W1776" s="5"/>
      <c r="X1776" s="5"/>
      <c r="Y1776" s="5"/>
      <c r="Z1776" s="5"/>
      <c r="AA1776" s="5"/>
      <c r="AB1776" s="5"/>
      <c r="AC1776" s="5"/>
      <c r="AD1776" s="5"/>
    </row>
    <row r="1777" spans="1:30" s="6" customFormat="1" ht="12" customHeight="1" x14ac:dyDescent="0.25">
      <c r="A1777" s="168"/>
      <c r="B1777" s="157"/>
      <c r="C1777" s="128"/>
      <c r="D1777" s="153"/>
      <c r="E1777" s="158"/>
      <c r="F1777" s="159"/>
      <c r="G1777" s="39">
        <f t="shared" si="166"/>
        <v>0</v>
      </c>
      <c r="H1777" s="26">
        <f t="shared" si="167"/>
        <v>0</v>
      </c>
      <c r="I1777" s="167"/>
      <c r="R1777" s="149"/>
      <c r="S1777" s="149"/>
      <c r="T1777" s="13"/>
      <c r="U1777" s="5"/>
      <c r="V1777" s="5"/>
      <c r="W1777" s="5"/>
      <c r="X1777" s="5"/>
      <c r="Y1777" s="5"/>
      <c r="Z1777" s="5"/>
      <c r="AA1777" s="5"/>
      <c r="AB1777" s="5"/>
      <c r="AC1777" s="5"/>
      <c r="AD1777" s="5"/>
    </row>
    <row r="1778" spans="1:30" s="6" customFormat="1" x14ac:dyDescent="0.25">
      <c r="A1778" s="161">
        <v>3</v>
      </c>
      <c r="B1778" s="144" t="s">
        <v>33</v>
      </c>
      <c r="C1778" s="128"/>
      <c r="D1778" s="153"/>
      <c r="E1778" s="158"/>
      <c r="F1778" s="159"/>
      <c r="G1778" s="39">
        <f t="shared" si="166"/>
        <v>0</v>
      </c>
      <c r="H1778" s="26">
        <f t="shared" si="167"/>
        <v>0</v>
      </c>
      <c r="I1778" s="167"/>
      <c r="R1778" s="149"/>
      <c r="S1778" s="149"/>
      <c r="T1778" s="13"/>
      <c r="U1778" s="5"/>
      <c r="V1778" s="5"/>
      <c r="W1778" s="5"/>
      <c r="X1778" s="5"/>
      <c r="Y1778" s="5"/>
      <c r="Z1778" s="5"/>
      <c r="AA1778" s="5"/>
      <c r="AB1778" s="5"/>
      <c r="AC1778" s="5"/>
      <c r="AD1778" s="5"/>
    </row>
    <row r="1779" spans="1:30" s="6" customFormat="1" x14ac:dyDescent="0.25">
      <c r="A1779" s="156">
        <f>+A1778+0.1</f>
        <v>3.1</v>
      </c>
      <c r="B1779" s="157" t="s">
        <v>565</v>
      </c>
      <c r="C1779" s="128">
        <v>1488.3</v>
      </c>
      <c r="D1779" s="153" t="s">
        <v>19</v>
      </c>
      <c r="E1779" s="158">
        <v>242.88</v>
      </c>
      <c r="F1779" s="159">
        <f>ROUND(C1779*E1779,2)</f>
        <v>361478.3</v>
      </c>
      <c r="G1779" s="39">
        <f t="shared" si="166"/>
        <v>361478.3</v>
      </c>
      <c r="H1779" s="26">
        <f t="shared" si="167"/>
        <v>0</v>
      </c>
      <c r="I1779" s="167"/>
      <c r="R1779" s="149"/>
      <c r="S1779" s="149"/>
      <c r="T1779" s="13"/>
      <c r="U1779" s="5"/>
      <c r="V1779" s="5"/>
      <c r="W1779" s="5"/>
      <c r="X1779" s="5"/>
      <c r="Y1779" s="5"/>
      <c r="Z1779" s="5"/>
      <c r="AA1779" s="5"/>
      <c r="AB1779" s="5"/>
      <c r="AC1779" s="5"/>
      <c r="AD1779" s="5"/>
    </row>
    <row r="1780" spans="1:30" s="6" customFormat="1" x14ac:dyDescent="0.25">
      <c r="A1780" s="235"/>
      <c r="B1780" s="163"/>
      <c r="C1780" s="130"/>
      <c r="D1780" s="164"/>
      <c r="E1780" s="165"/>
      <c r="F1780" s="166"/>
      <c r="G1780" s="39">
        <f t="shared" si="166"/>
        <v>0</v>
      </c>
      <c r="H1780" s="26">
        <f t="shared" si="167"/>
        <v>0</v>
      </c>
      <c r="I1780" s="167"/>
      <c r="R1780" s="149"/>
      <c r="S1780" s="149"/>
      <c r="T1780" s="13"/>
      <c r="U1780" s="5"/>
      <c r="V1780" s="5"/>
      <c r="W1780" s="5"/>
      <c r="X1780" s="5"/>
      <c r="Y1780" s="5"/>
      <c r="Z1780" s="5"/>
      <c r="AA1780" s="5"/>
      <c r="AB1780" s="5"/>
      <c r="AC1780" s="5"/>
      <c r="AD1780" s="5"/>
    </row>
    <row r="1781" spans="1:30" s="6" customFormat="1" x14ac:dyDescent="0.25">
      <c r="A1781" s="169">
        <v>4</v>
      </c>
      <c r="B1781" s="170" t="s">
        <v>38</v>
      </c>
      <c r="C1781" s="128"/>
      <c r="D1781" s="171"/>
      <c r="E1781" s="158"/>
      <c r="F1781" s="159"/>
      <c r="G1781" s="39">
        <f t="shared" si="166"/>
        <v>0</v>
      </c>
      <c r="H1781" s="26">
        <f t="shared" si="167"/>
        <v>0</v>
      </c>
      <c r="I1781" s="167"/>
      <c r="R1781" s="149"/>
      <c r="S1781" s="149"/>
      <c r="T1781" s="13"/>
      <c r="U1781" s="5"/>
      <c r="V1781" s="5"/>
      <c r="W1781" s="5"/>
      <c r="X1781" s="5"/>
      <c r="Y1781" s="5"/>
      <c r="Z1781" s="5"/>
      <c r="AA1781" s="5"/>
      <c r="AB1781" s="5"/>
      <c r="AC1781" s="5"/>
      <c r="AD1781" s="5"/>
    </row>
    <row r="1782" spans="1:30" s="6" customFormat="1" x14ac:dyDescent="0.25">
      <c r="A1782" s="156">
        <f>+A1781+0.1</f>
        <v>4.0999999999999996</v>
      </c>
      <c r="B1782" s="157" t="s">
        <v>565</v>
      </c>
      <c r="C1782" s="128">
        <v>1458.7</v>
      </c>
      <c r="D1782" s="153" t="s">
        <v>19</v>
      </c>
      <c r="E1782" s="158">
        <v>96.85</v>
      </c>
      <c r="F1782" s="159">
        <f>ROUND(C1782*E1782,2)</f>
        <v>141275.1</v>
      </c>
      <c r="G1782" s="39">
        <f t="shared" si="166"/>
        <v>141275.1</v>
      </c>
      <c r="H1782" s="26">
        <f t="shared" si="167"/>
        <v>0</v>
      </c>
      <c r="I1782" s="167"/>
      <c r="R1782" s="149"/>
      <c r="S1782" s="149"/>
      <c r="T1782" s="13"/>
      <c r="U1782" s="5"/>
      <c r="V1782" s="5"/>
      <c r="W1782" s="5"/>
      <c r="X1782" s="5"/>
      <c r="Y1782" s="5"/>
      <c r="Z1782" s="5"/>
      <c r="AA1782" s="5"/>
      <c r="AB1782" s="5"/>
      <c r="AC1782" s="5"/>
      <c r="AD1782" s="5"/>
    </row>
    <row r="1783" spans="1:30" s="6" customFormat="1" x14ac:dyDescent="0.25">
      <c r="A1783" s="172"/>
      <c r="B1783" s="173"/>
      <c r="C1783" s="128"/>
      <c r="D1783" s="153"/>
      <c r="E1783" s="158"/>
      <c r="F1783" s="159"/>
      <c r="G1783" s="39">
        <f t="shared" si="166"/>
        <v>0</v>
      </c>
      <c r="H1783" s="26">
        <f t="shared" si="167"/>
        <v>0</v>
      </c>
      <c r="I1783" s="167"/>
      <c r="R1783" s="149"/>
      <c r="S1783" s="149"/>
      <c r="T1783" s="13"/>
      <c r="U1783" s="5"/>
      <c r="V1783" s="5"/>
      <c r="W1783" s="5"/>
      <c r="X1783" s="5"/>
      <c r="Y1783" s="5"/>
      <c r="Z1783" s="5"/>
      <c r="AA1783" s="5"/>
      <c r="AB1783" s="5"/>
      <c r="AC1783" s="5"/>
      <c r="AD1783" s="5"/>
    </row>
    <row r="1784" spans="1:30" s="6" customFormat="1" x14ac:dyDescent="0.25">
      <c r="A1784" s="161">
        <v>6</v>
      </c>
      <c r="B1784" s="175" t="s">
        <v>567</v>
      </c>
      <c r="C1784" s="128"/>
      <c r="D1784" s="171"/>
      <c r="E1784" s="158"/>
      <c r="F1784" s="159"/>
      <c r="G1784" s="39">
        <f t="shared" si="166"/>
        <v>0</v>
      </c>
      <c r="H1784" s="26">
        <f t="shared" si="167"/>
        <v>0</v>
      </c>
      <c r="I1784" s="167"/>
      <c r="R1784" s="149"/>
      <c r="S1784" s="149"/>
      <c r="T1784" s="13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</row>
    <row r="1785" spans="1:30" s="6" customFormat="1" ht="26.4" x14ac:dyDescent="0.25">
      <c r="A1785" s="156">
        <f t="shared" ref="A1785:A1791" si="170">+A1784+0.1</f>
        <v>6.1</v>
      </c>
      <c r="B1785" s="160" t="s">
        <v>572</v>
      </c>
      <c r="C1785" s="128">
        <v>2</v>
      </c>
      <c r="D1785" s="177" t="s">
        <v>569</v>
      </c>
      <c r="E1785" s="158">
        <v>3831.02</v>
      </c>
      <c r="F1785" s="159">
        <f t="shared" ref="F1785:F1790" si="171">ROUND(C1785*E1785,2)</f>
        <v>7662.04</v>
      </c>
      <c r="G1785" s="39">
        <f t="shared" si="166"/>
        <v>7662.04</v>
      </c>
      <c r="H1785" s="26">
        <f t="shared" si="167"/>
        <v>0</v>
      </c>
      <c r="I1785" s="167"/>
      <c r="R1785" s="149"/>
      <c r="S1785" s="149"/>
      <c r="T1785" s="13"/>
      <c r="U1785" s="5"/>
      <c r="V1785" s="5"/>
      <c r="W1785" s="5"/>
      <c r="X1785" s="5"/>
      <c r="Y1785" s="5"/>
      <c r="Z1785" s="5"/>
      <c r="AA1785" s="5"/>
      <c r="AB1785" s="5"/>
      <c r="AC1785" s="5"/>
      <c r="AD1785" s="5"/>
    </row>
    <row r="1786" spans="1:30" s="6" customFormat="1" ht="26.4" x14ac:dyDescent="0.25">
      <c r="A1786" s="156">
        <f t="shared" si="170"/>
        <v>6.1999999999999993</v>
      </c>
      <c r="B1786" s="160" t="s">
        <v>573</v>
      </c>
      <c r="C1786" s="128">
        <v>5</v>
      </c>
      <c r="D1786" s="177" t="s">
        <v>569</v>
      </c>
      <c r="E1786" s="158">
        <v>3230.75</v>
      </c>
      <c r="F1786" s="159">
        <f t="shared" si="171"/>
        <v>16153.75</v>
      </c>
      <c r="G1786" s="39">
        <f t="shared" si="166"/>
        <v>16153.75</v>
      </c>
      <c r="H1786" s="26">
        <f t="shared" si="167"/>
        <v>0</v>
      </c>
      <c r="I1786" s="167"/>
      <c r="R1786" s="149"/>
      <c r="S1786" s="149"/>
      <c r="T1786" s="13"/>
      <c r="U1786" s="5"/>
      <c r="V1786" s="5"/>
      <c r="W1786" s="5"/>
      <c r="X1786" s="5"/>
      <c r="Y1786" s="5"/>
      <c r="Z1786" s="5"/>
      <c r="AA1786" s="5"/>
      <c r="AB1786" s="5"/>
      <c r="AC1786" s="5"/>
      <c r="AD1786" s="5"/>
    </row>
    <row r="1787" spans="1:30" s="6" customFormat="1" ht="26.4" x14ac:dyDescent="0.25">
      <c r="A1787" s="156">
        <f t="shared" si="170"/>
        <v>6.2999999999999989</v>
      </c>
      <c r="B1787" s="160" t="s">
        <v>576</v>
      </c>
      <c r="C1787" s="128">
        <v>6</v>
      </c>
      <c r="D1787" s="177" t="s">
        <v>569</v>
      </c>
      <c r="E1787" s="158">
        <v>4741.8999999999996</v>
      </c>
      <c r="F1787" s="159">
        <f t="shared" si="171"/>
        <v>28451.4</v>
      </c>
      <c r="G1787" s="39">
        <f t="shared" si="166"/>
        <v>28451.4</v>
      </c>
      <c r="H1787" s="26">
        <f t="shared" si="167"/>
        <v>0</v>
      </c>
      <c r="I1787" s="167"/>
      <c r="R1787" s="149"/>
      <c r="S1787" s="149"/>
      <c r="T1787" s="13"/>
      <c r="U1787" s="5"/>
      <c r="V1787" s="5"/>
      <c r="W1787" s="5"/>
      <c r="X1787" s="5"/>
      <c r="Y1787" s="5"/>
      <c r="Z1787" s="5"/>
      <c r="AA1787" s="5"/>
      <c r="AB1787" s="5"/>
      <c r="AC1787" s="5"/>
      <c r="AD1787" s="5"/>
    </row>
    <row r="1788" spans="1:30" s="6" customFormat="1" ht="26.4" x14ac:dyDescent="0.25">
      <c r="A1788" s="156">
        <f t="shared" si="170"/>
        <v>6.3999999999999986</v>
      </c>
      <c r="B1788" s="160" t="s">
        <v>688</v>
      </c>
      <c r="C1788" s="128">
        <v>1</v>
      </c>
      <c r="D1788" s="177" t="s">
        <v>569</v>
      </c>
      <c r="E1788" s="158">
        <v>12939.7</v>
      </c>
      <c r="F1788" s="159">
        <f t="shared" si="171"/>
        <v>12939.7</v>
      </c>
      <c r="G1788" s="39">
        <f t="shared" si="166"/>
        <v>12939.7</v>
      </c>
      <c r="H1788" s="26">
        <f t="shared" si="167"/>
        <v>0</v>
      </c>
      <c r="I1788" s="167"/>
      <c r="R1788" s="149"/>
      <c r="S1788" s="149"/>
      <c r="T1788" s="13"/>
      <c r="U1788" s="5"/>
      <c r="V1788" s="5"/>
      <c r="W1788" s="5"/>
      <c r="X1788" s="5"/>
      <c r="Y1788" s="5"/>
      <c r="Z1788" s="5"/>
      <c r="AA1788" s="5"/>
      <c r="AB1788" s="5"/>
      <c r="AC1788" s="5"/>
      <c r="AD1788" s="5"/>
    </row>
    <row r="1789" spans="1:30" s="6" customFormat="1" ht="26.4" x14ac:dyDescent="0.25">
      <c r="A1789" s="156">
        <f t="shared" si="170"/>
        <v>6.4999999999999982</v>
      </c>
      <c r="B1789" s="160" t="s">
        <v>689</v>
      </c>
      <c r="C1789" s="128">
        <v>1</v>
      </c>
      <c r="D1789" s="177" t="s">
        <v>569</v>
      </c>
      <c r="E1789" s="158">
        <v>8326.9</v>
      </c>
      <c r="F1789" s="159">
        <f t="shared" si="171"/>
        <v>8326.9</v>
      </c>
      <c r="G1789" s="39">
        <f t="shared" si="166"/>
        <v>8326.9</v>
      </c>
      <c r="H1789" s="26">
        <f t="shared" si="167"/>
        <v>0</v>
      </c>
      <c r="I1789" s="167"/>
      <c r="R1789" s="149"/>
      <c r="S1789" s="149"/>
      <c r="T1789" s="13"/>
      <c r="U1789" s="5"/>
      <c r="V1789" s="5"/>
      <c r="W1789" s="5"/>
      <c r="X1789" s="5"/>
      <c r="Y1789" s="5"/>
      <c r="Z1789" s="5"/>
      <c r="AA1789" s="5"/>
      <c r="AB1789" s="5"/>
      <c r="AC1789" s="5"/>
      <c r="AD1789" s="5"/>
    </row>
    <row r="1790" spans="1:30" s="6" customFormat="1" x14ac:dyDescent="0.25">
      <c r="A1790" s="156">
        <f t="shared" si="170"/>
        <v>6.5999999999999979</v>
      </c>
      <c r="B1790" s="160" t="s">
        <v>690</v>
      </c>
      <c r="C1790" s="128">
        <v>10</v>
      </c>
      <c r="D1790" s="177" t="s">
        <v>569</v>
      </c>
      <c r="E1790" s="158">
        <v>1067.19</v>
      </c>
      <c r="F1790" s="159">
        <f t="shared" si="171"/>
        <v>10671.9</v>
      </c>
      <c r="G1790" s="39">
        <f t="shared" si="166"/>
        <v>10671.9</v>
      </c>
      <c r="H1790" s="26">
        <f t="shared" si="167"/>
        <v>0</v>
      </c>
      <c r="I1790" s="167"/>
      <c r="R1790" s="149"/>
      <c r="S1790" s="149"/>
      <c r="T1790" s="13"/>
      <c r="U1790" s="5"/>
      <c r="V1790" s="5"/>
      <c r="W1790" s="5"/>
      <c r="X1790" s="5"/>
      <c r="Y1790" s="5"/>
      <c r="Z1790" s="5"/>
      <c r="AA1790" s="5"/>
      <c r="AB1790" s="5"/>
      <c r="AC1790" s="5"/>
      <c r="AD1790" s="5"/>
    </row>
    <row r="1791" spans="1:30" s="6" customFormat="1" x14ac:dyDescent="0.25">
      <c r="A1791" s="156">
        <f t="shared" si="170"/>
        <v>6.6999999999999975</v>
      </c>
      <c r="B1791" s="160" t="s">
        <v>691</v>
      </c>
      <c r="C1791" s="128">
        <v>15</v>
      </c>
      <c r="D1791" s="177" t="s">
        <v>569</v>
      </c>
      <c r="E1791" s="158">
        <v>750</v>
      </c>
      <c r="F1791" s="181">
        <f>ROUND(C1791*E1791,2)</f>
        <v>11250</v>
      </c>
      <c r="G1791" s="39">
        <f t="shared" si="166"/>
        <v>11250</v>
      </c>
      <c r="H1791" s="26">
        <f t="shared" si="167"/>
        <v>0</v>
      </c>
      <c r="I1791" s="167"/>
      <c r="R1791" s="149"/>
      <c r="S1791" s="149"/>
      <c r="T1791" s="13"/>
      <c r="U1791" s="5"/>
      <c r="V1791" s="5"/>
      <c r="W1791" s="5"/>
      <c r="X1791" s="5"/>
      <c r="Y1791" s="5"/>
      <c r="Z1791" s="5"/>
      <c r="AA1791" s="5"/>
      <c r="AB1791" s="5"/>
      <c r="AC1791" s="5"/>
      <c r="AD1791" s="5"/>
    </row>
    <row r="1792" spans="1:30" s="6" customFormat="1" x14ac:dyDescent="0.25">
      <c r="A1792" s="168"/>
      <c r="B1792" s="157" t="s">
        <v>581</v>
      </c>
      <c r="C1792" s="128"/>
      <c r="D1792" s="153"/>
      <c r="E1792" s="158"/>
      <c r="F1792" s="159"/>
      <c r="G1792" s="39">
        <f t="shared" si="166"/>
        <v>0</v>
      </c>
      <c r="H1792" s="26">
        <f t="shared" si="167"/>
        <v>0</v>
      </c>
      <c r="I1792" s="167"/>
      <c r="R1792" s="149"/>
      <c r="S1792" s="149"/>
      <c r="T1792" s="13"/>
      <c r="U1792" s="5"/>
      <c r="V1792" s="5"/>
      <c r="W1792" s="5"/>
      <c r="X1792" s="5"/>
      <c r="Y1792" s="5"/>
      <c r="Z1792" s="5"/>
      <c r="AA1792" s="5"/>
      <c r="AB1792" s="5"/>
      <c r="AC1792" s="5"/>
      <c r="AD1792" s="5"/>
    </row>
    <row r="1793" spans="1:30" s="6" customFormat="1" x14ac:dyDescent="0.25">
      <c r="A1793" s="161">
        <v>7</v>
      </c>
      <c r="B1793" s="175" t="s">
        <v>582</v>
      </c>
      <c r="C1793" s="128"/>
      <c r="D1793" s="153"/>
      <c r="E1793" s="158"/>
      <c r="F1793" s="159"/>
      <c r="G1793" s="39">
        <f t="shared" si="166"/>
        <v>0</v>
      </c>
      <c r="H1793" s="26">
        <f t="shared" si="167"/>
        <v>0</v>
      </c>
      <c r="I1793" s="167"/>
      <c r="R1793" s="149"/>
      <c r="S1793" s="149"/>
      <c r="T1793" s="13"/>
      <c r="U1793" s="5"/>
      <c r="V1793" s="5"/>
      <c r="W1793" s="5"/>
      <c r="X1793" s="5"/>
      <c r="Y1793" s="5"/>
      <c r="Z1793" s="5"/>
      <c r="AA1793" s="5"/>
      <c r="AB1793" s="5"/>
      <c r="AC1793" s="5"/>
      <c r="AD1793" s="5"/>
    </row>
    <row r="1794" spans="1:30" s="6" customFormat="1" x14ac:dyDescent="0.25">
      <c r="A1794" s="156">
        <f>+A1793+0.1</f>
        <v>7.1</v>
      </c>
      <c r="B1794" s="182" t="s">
        <v>583</v>
      </c>
      <c r="C1794" s="128">
        <v>2</v>
      </c>
      <c r="D1794" s="177" t="s">
        <v>569</v>
      </c>
      <c r="E1794" s="158">
        <v>1713.53</v>
      </c>
      <c r="F1794" s="159">
        <f>ROUND(C1794*E1794,2)</f>
        <v>3427.06</v>
      </c>
      <c r="G1794" s="39">
        <f t="shared" si="166"/>
        <v>3427.06</v>
      </c>
      <c r="H1794" s="26">
        <f t="shared" si="167"/>
        <v>0</v>
      </c>
      <c r="I1794" s="167"/>
      <c r="R1794" s="149"/>
      <c r="S1794" s="149"/>
      <c r="T1794" s="13"/>
      <c r="U1794" s="5"/>
      <c r="V1794" s="5"/>
      <c r="W1794" s="5"/>
      <c r="X1794" s="5"/>
      <c r="Y1794" s="5"/>
      <c r="Z1794" s="5"/>
      <c r="AA1794" s="5"/>
      <c r="AB1794" s="5"/>
      <c r="AC1794" s="5"/>
      <c r="AD1794" s="5"/>
    </row>
    <row r="1795" spans="1:30" s="6" customFormat="1" x14ac:dyDescent="0.25">
      <c r="A1795" s="156">
        <f>+A1794+0.1</f>
        <v>7.1999999999999993</v>
      </c>
      <c r="B1795" s="182" t="s">
        <v>584</v>
      </c>
      <c r="C1795" s="128">
        <v>32</v>
      </c>
      <c r="D1795" s="177" t="s">
        <v>569</v>
      </c>
      <c r="E1795" s="158">
        <v>1565.4</v>
      </c>
      <c r="F1795" s="159">
        <f>ROUND(C1795*E1795,2)</f>
        <v>50092.800000000003</v>
      </c>
      <c r="G1795" s="39">
        <f t="shared" si="166"/>
        <v>50092.800000000003</v>
      </c>
      <c r="H1795" s="26">
        <f t="shared" si="167"/>
        <v>0</v>
      </c>
      <c r="I1795" s="167"/>
      <c r="R1795" s="149"/>
      <c r="S1795" s="149"/>
      <c r="T1795" s="13"/>
      <c r="U1795" s="5"/>
      <c r="V1795" s="5"/>
      <c r="W1795" s="5"/>
      <c r="X1795" s="5"/>
      <c r="Y1795" s="5"/>
      <c r="Z1795" s="5"/>
      <c r="AA1795" s="5"/>
      <c r="AB1795" s="5"/>
      <c r="AC1795" s="5"/>
      <c r="AD1795" s="5"/>
    </row>
    <row r="1796" spans="1:30" s="6" customFormat="1" ht="8.25" customHeight="1" x14ac:dyDescent="0.25">
      <c r="A1796" s="168"/>
      <c r="B1796" s="157"/>
      <c r="C1796" s="128"/>
      <c r="D1796" s="153"/>
      <c r="E1796" s="158"/>
      <c r="F1796" s="159"/>
      <c r="G1796" s="39">
        <f t="shared" si="166"/>
        <v>0</v>
      </c>
      <c r="H1796" s="26">
        <f t="shared" si="167"/>
        <v>0</v>
      </c>
      <c r="I1796" s="167"/>
      <c r="R1796" s="149"/>
      <c r="S1796" s="149"/>
      <c r="T1796" s="13"/>
      <c r="U1796" s="5"/>
      <c r="V1796" s="5"/>
      <c r="W1796" s="5"/>
      <c r="X1796" s="5"/>
      <c r="Y1796" s="5"/>
      <c r="Z1796" s="5"/>
      <c r="AA1796" s="5"/>
      <c r="AB1796" s="5"/>
      <c r="AC1796" s="5"/>
      <c r="AD1796" s="5"/>
    </row>
    <row r="1797" spans="1:30" s="6" customFormat="1" x14ac:dyDescent="0.25">
      <c r="A1797" s="202">
        <v>8</v>
      </c>
      <c r="B1797" s="175" t="s">
        <v>645</v>
      </c>
      <c r="C1797" s="128"/>
      <c r="D1797" s="153"/>
      <c r="E1797" s="158"/>
      <c r="F1797" s="159"/>
      <c r="G1797" s="39">
        <f t="shared" si="166"/>
        <v>0</v>
      </c>
      <c r="H1797" s="26">
        <f t="shared" si="167"/>
        <v>0</v>
      </c>
      <c r="I1797" s="167"/>
      <c r="R1797" s="149"/>
      <c r="S1797" s="149"/>
      <c r="T1797" s="13"/>
      <c r="U1797" s="5"/>
      <c r="V1797" s="5"/>
      <c r="W1797" s="5"/>
      <c r="X1797" s="5"/>
      <c r="Y1797" s="5"/>
      <c r="Z1797" s="5"/>
      <c r="AA1797" s="5"/>
      <c r="AB1797" s="5"/>
      <c r="AC1797" s="5"/>
      <c r="AD1797" s="5"/>
    </row>
    <row r="1798" spans="1:30" s="6" customFormat="1" ht="7.5" customHeight="1" x14ac:dyDescent="0.25">
      <c r="A1798" s="168"/>
      <c r="B1798" s="157"/>
      <c r="C1798" s="198"/>
      <c r="D1798" s="153"/>
      <c r="E1798" s="158"/>
      <c r="F1798" s="159"/>
      <c r="G1798" s="39">
        <f t="shared" si="166"/>
        <v>0</v>
      </c>
      <c r="H1798" s="26">
        <f t="shared" si="167"/>
        <v>0</v>
      </c>
      <c r="I1798" s="167"/>
      <c r="R1798" s="149"/>
      <c r="S1798" s="149"/>
      <c r="T1798" s="13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</row>
    <row r="1799" spans="1:30" s="6" customFormat="1" x14ac:dyDescent="0.25">
      <c r="A1799" s="203">
        <v>8.1</v>
      </c>
      <c r="B1799" s="175" t="s">
        <v>716</v>
      </c>
      <c r="C1799" s="237"/>
      <c r="D1799" s="153"/>
      <c r="E1799" s="158"/>
      <c r="F1799" s="159"/>
      <c r="G1799" s="39">
        <f t="shared" si="166"/>
        <v>0</v>
      </c>
      <c r="H1799" s="26">
        <f t="shared" si="167"/>
        <v>0</v>
      </c>
      <c r="I1799" s="167"/>
      <c r="R1799" s="149"/>
      <c r="S1799" s="149"/>
      <c r="T1799" s="13"/>
      <c r="U1799" s="5"/>
      <c r="V1799" s="5"/>
      <c r="W1799" s="5"/>
      <c r="X1799" s="5"/>
      <c r="Y1799" s="5"/>
      <c r="Z1799" s="5"/>
      <c r="AA1799" s="5"/>
      <c r="AB1799" s="5"/>
      <c r="AC1799" s="5"/>
      <c r="AD1799" s="5"/>
    </row>
    <row r="1800" spans="1:30" s="6" customFormat="1" x14ac:dyDescent="0.25">
      <c r="A1800" s="188" t="s">
        <v>89</v>
      </c>
      <c r="B1800" s="201" t="s">
        <v>648</v>
      </c>
      <c r="C1800" s="128">
        <v>65</v>
      </c>
      <c r="D1800" s="185" t="s">
        <v>42</v>
      </c>
      <c r="E1800" s="158">
        <v>80</v>
      </c>
      <c r="F1800" s="187">
        <f t="shared" ref="F1800:F1812" si="172">ROUND((C1800*E1800),2)</f>
        <v>5200</v>
      </c>
      <c r="G1800" s="39">
        <f t="shared" si="166"/>
        <v>5200</v>
      </c>
      <c r="H1800" s="26">
        <f t="shared" si="167"/>
        <v>0</v>
      </c>
      <c r="I1800" s="167"/>
      <c r="R1800" s="149"/>
      <c r="S1800" s="149"/>
      <c r="T1800" s="13"/>
      <c r="U1800" s="5"/>
      <c r="V1800" s="5"/>
      <c r="W1800" s="5"/>
      <c r="X1800" s="5"/>
      <c r="Y1800" s="5"/>
      <c r="Z1800" s="5"/>
      <c r="AA1800" s="5"/>
      <c r="AB1800" s="5"/>
      <c r="AC1800" s="5"/>
      <c r="AD1800" s="5"/>
    </row>
    <row r="1801" spans="1:30" s="6" customFormat="1" ht="26.4" x14ac:dyDescent="0.25">
      <c r="A1801" s="188" t="s">
        <v>90</v>
      </c>
      <c r="B1801" s="201" t="s">
        <v>650</v>
      </c>
      <c r="C1801" s="128">
        <v>780</v>
      </c>
      <c r="D1801" s="205" t="s">
        <v>19</v>
      </c>
      <c r="E1801" s="158">
        <v>14.23</v>
      </c>
      <c r="F1801" s="187">
        <f t="shared" si="172"/>
        <v>11099.4</v>
      </c>
      <c r="G1801" s="39">
        <f t="shared" si="166"/>
        <v>11099.4</v>
      </c>
      <c r="H1801" s="26">
        <f t="shared" si="167"/>
        <v>0</v>
      </c>
      <c r="I1801" s="167"/>
      <c r="R1801" s="149"/>
      <c r="S1801" s="149"/>
      <c r="T1801" s="13"/>
      <c r="U1801" s="5"/>
      <c r="V1801" s="5"/>
      <c r="W1801" s="5"/>
      <c r="X1801" s="5"/>
      <c r="Y1801" s="5"/>
      <c r="Z1801" s="5"/>
      <c r="AA1801" s="5"/>
      <c r="AB1801" s="5"/>
      <c r="AC1801" s="5"/>
      <c r="AD1801" s="5"/>
    </row>
    <row r="1802" spans="1:30" s="6" customFormat="1" x14ac:dyDescent="0.25">
      <c r="A1802" s="188" t="s">
        <v>92</v>
      </c>
      <c r="B1802" s="201" t="s">
        <v>652</v>
      </c>
      <c r="C1802" s="128">
        <v>130</v>
      </c>
      <c r="D1802" s="185" t="s">
        <v>42</v>
      </c>
      <c r="E1802" s="158">
        <v>84.42</v>
      </c>
      <c r="F1802" s="187">
        <f t="shared" si="172"/>
        <v>10974.6</v>
      </c>
      <c r="G1802" s="39">
        <f t="shared" si="166"/>
        <v>10974.6</v>
      </c>
      <c r="H1802" s="26">
        <f t="shared" si="167"/>
        <v>0</v>
      </c>
      <c r="I1802" s="167"/>
      <c r="R1802" s="149"/>
      <c r="S1802" s="149"/>
      <c r="T1802" s="13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</row>
    <row r="1803" spans="1:30" s="6" customFormat="1" x14ac:dyDescent="0.25">
      <c r="A1803" s="188" t="s">
        <v>94</v>
      </c>
      <c r="B1803" s="201" t="s">
        <v>654</v>
      </c>
      <c r="C1803" s="128">
        <v>130</v>
      </c>
      <c r="D1803" s="185" t="s">
        <v>42</v>
      </c>
      <c r="E1803" s="158">
        <v>26.5</v>
      </c>
      <c r="F1803" s="187">
        <f t="shared" si="172"/>
        <v>3445</v>
      </c>
      <c r="G1803" s="39">
        <f t="shared" si="166"/>
        <v>3445</v>
      </c>
      <c r="H1803" s="26">
        <f t="shared" si="167"/>
        <v>0</v>
      </c>
      <c r="I1803" s="167"/>
      <c r="R1803" s="149"/>
      <c r="S1803" s="149"/>
      <c r="T1803" s="13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</row>
    <row r="1804" spans="1:30" s="6" customFormat="1" ht="18" customHeight="1" x14ac:dyDescent="0.25">
      <c r="A1804" s="188" t="s">
        <v>96</v>
      </c>
      <c r="B1804" s="201" t="s">
        <v>656</v>
      </c>
      <c r="C1804" s="128">
        <v>97.5</v>
      </c>
      <c r="D1804" s="185" t="s">
        <v>19</v>
      </c>
      <c r="E1804" s="158">
        <v>292.05</v>
      </c>
      <c r="F1804" s="187">
        <f t="shared" si="172"/>
        <v>28474.880000000001</v>
      </c>
      <c r="G1804" s="39">
        <f t="shared" si="166"/>
        <v>28474.880000000001</v>
      </c>
      <c r="H1804" s="26">
        <f t="shared" si="167"/>
        <v>0</v>
      </c>
      <c r="I1804" s="167"/>
      <c r="R1804" s="149"/>
      <c r="S1804" s="149"/>
      <c r="T1804" s="13"/>
      <c r="U1804" s="5"/>
      <c r="V1804" s="5"/>
      <c r="W1804" s="5"/>
      <c r="X1804" s="5"/>
      <c r="Y1804" s="5"/>
      <c r="Z1804" s="5"/>
      <c r="AA1804" s="5"/>
      <c r="AB1804" s="5"/>
      <c r="AC1804" s="5"/>
      <c r="AD1804" s="5"/>
    </row>
    <row r="1805" spans="1:30" s="6" customFormat="1" x14ac:dyDescent="0.25">
      <c r="A1805" s="188" t="s">
        <v>98</v>
      </c>
      <c r="B1805" s="201" t="s">
        <v>658</v>
      </c>
      <c r="C1805" s="128">
        <v>65</v>
      </c>
      <c r="D1805" s="185" t="s">
        <v>42</v>
      </c>
      <c r="E1805" s="158">
        <v>35.4</v>
      </c>
      <c r="F1805" s="187">
        <f t="shared" si="172"/>
        <v>2301</v>
      </c>
      <c r="G1805" s="39">
        <f t="shared" si="166"/>
        <v>2301</v>
      </c>
      <c r="H1805" s="26">
        <f t="shared" si="167"/>
        <v>0</v>
      </c>
      <c r="I1805" s="167"/>
      <c r="R1805" s="149"/>
      <c r="S1805" s="149"/>
      <c r="T1805" s="13"/>
      <c r="U1805" s="5"/>
      <c r="V1805" s="5"/>
      <c r="W1805" s="5"/>
      <c r="X1805" s="5"/>
      <c r="Y1805" s="5"/>
      <c r="Z1805" s="5"/>
      <c r="AA1805" s="5"/>
      <c r="AB1805" s="5"/>
      <c r="AC1805" s="5"/>
      <c r="AD1805" s="5"/>
    </row>
    <row r="1806" spans="1:30" s="6" customFormat="1" x14ac:dyDescent="0.25">
      <c r="A1806" s="188" t="s">
        <v>100</v>
      </c>
      <c r="B1806" s="201" t="s">
        <v>660</v>
      </c>
      <c r="C1806" s="128">
        <v>65</v>
      </c>
      <c r="D1806" s="185" t="s">
        <v>42</v>
      </c>
      <c r="E1806" s="158">
        <v>28.32</v>
      </c>
      <c r="F1806" s="187">
        <f t="shared" si="172"/>
        <v>1840.8</v>
      </c>
      <c r="G1806" s="39">
        <f t="shared" si="166"/>
        <v>1840.8</v>
      </c>
      <c r="H1806" s="26">
        <f t="shared" si="167"/>
        <v>0</v>
      </c>
      <c r="I1806" s="167"/>
      <c r="R1806" s="149"/>
      <c r="S1806" s="149"/>
      <c r="T1806" s="13"/>
      <c r="U1806" s="5"/>
      <c r="V1806" s="5"/>
      <c r="W1806" s="5"/>
      <c r="X1806" s="5"/>
      <c r="Y1806" s="5"/>
      <c r="Z1806" s="5"/>
      <c r="AA1806" s="5"/>
      <c r="AB1806" s="5"/>
      <c r="AC1806" s="5"/>
      <c r="AD1806" s="5"/>
    </row>
    <row r="1807" spans="1:30" s="6" customFormat="1" x14ac:dyDescent="0.25">
      <c r="A1807" s="188" t="s">
        <v>102</v>
      </c>
      <c r="B1807" s="201" t="s">
        <v>662</v>
      </c>
      <c r="C1807" s="128">
        <v>65</v>
      </c>
      <c r="D1807" s="185" t="s">
        <v>42</v>
      </c>
      <c r="E1807" s="158">
        <v>286.36</v>
      </c>
      <c r="F1807" s="187">
        <f t="shared" si="172"/>
        <v>18613.400000000001</v>
      </c>
      <c r="G1807" s="39">
        <f t="shared" si="166"/>
        <v>18613.400000000001</v>
      </c>
      <c r="H1807" s="26">
        <f t="shared" si="167"/>
        <v>0</v>
      </c>
      <c r="I1807" s="167"/>
      <c r="R1807" s="149"/>
      <c r="S1807" s="149"/>
      <c r="T1807" s="13"/>
      <c r="U1807" s="5"/>
      <c r="V1807" s="5"/>
      <c r="W1807" s="5"/>
      <c r="X1807" s="5"/>
      <c r="Y1807" s="5"/>
      <c r="Z1807" s="5"/>
      <c r="AA1807" s="5"/>
      <c r="AB1807" s="5"/>
      <c r="AC1807" s="5"/>
      <c r="AD1807" s="5"/>
    </row>
    <row r="1808" spans="1:30" s="6" customFormat="1" x14ac:dyDescent="0.25">
      <c r="A1808" s="188" t="s">
        <v>104</v>
      </c>
      <c r="B1808" s="201" t="s">
        <v>664</v>
      </c>
      <c r="C1808" s="128">
        <v>65</v>
      </c>
      <c r="D1808" s="185" t="s">
        <v>42</v>
      </c>
      <c r="E1808" s="158">
        <v>380</v>
      </c>
      <c r="F1808" s="187">
        <f t="shared" si="172"/>
        <v>24700</v>
      </c>
      <c r="G1808" s="39">
        <f t="shared" ref="G1808:G1871" si="173">ROUND(C1808*E1808,2)</f>
        <v>24700</v>
      </c>
      <c r="H1808" s="26">
        <f t="shared" si="167"/>
        <v>0</v>
      </c>
      <c r="I1808" s="167"/>
      <c r="R1808" s="149"/>
      <c r="S1808" s="149"/>
      <c r="T1808" s="13"/>
      <c r="U1808" s="5"/>
      <c r="V1808" s="5"/>
      <c r="W1808" s="5"/>
      <c r="X1808" s="5"/>
      <c r="Y1808" s="5"/>
      <c r="Z1808" s="5"/>
      <c r="AA1808" s="5"/>
      <c r="AB1808" s="5"/>
      <c r="AC1808" s="5"/>
      <c r="AD1808" s="5"/>
    </row>
    <row r="1809" spans="1:30" s="6" customFormat="1" x14ac:dyDescent="0.25">
      <c r="A1809" s="188" t="s">
        <v>717</v>
      </c>
      <c r="B1809" s="201" t="s">
        <v>171</v>
      </c>
      <c r="C1809" s="128">
        <v>65</v>
      </c>
      <c r="D1809" s="185" t="s">
        <v>42</v>
      </c>
      <c r="E1809" s="158">
        <v>21.67</v>
      </c>
      <c r="F1809" s="187">
        <f t="shared" si="172"/>
        <v>1408.55</v>
      </c>
      <c r="G1809" s="39">
        <f t="shared" si="173"/>
        <v>1408.55</v>
      </c>
      <c r="H1809" s="26">
        <f t="shared" ref="H1809:H1872" si="174">G1809-F1809</f>
        <v>0</v>
      </c>
      <c r="I1809" s="167"/>
      <c r="R1809" s="149"/>
      <c r="S1809" s="149"/>
      <c r="T1809" s="13"/>
      <c r="U1809" s="5"/>
      <c r="V1809" s="5"/>
      <c r="W1809" s="5"/>
      <c r="X1809" s="5"/>
      <c r="Y1809" s="5"/>
      <c r="Z1809" s="5"/>
      <c r="AA1809" s="5"/>
      <c r="AB1809" s="5"/>
      <c r="AC1809" s="5"/>
      <c r="AD1809" s="5"/>
    </row>
    <row r="1810" spans="1:30" s="6" customFormat="1" x14ac:dyDescent="0.25">
      <c r="A1810" s="188" t="s">
        <v>718</v>
      </c>
      <c r="B1810" s="201" t="s">
        <v>667</v>
      </c>
      <c r="C1810" s="128">
        <v>65</v>
      </c>
      <c r="D1810" s="185" t="s">
        <v>42</v>
      </c>
      <c r="E1810" s="158">
        <v>350</v>
      </c>
      <c r="F1810" s="187">
        <f t="shared" si="172"/>
        <v>22750</v>
      </c>
      <c r="G1810" s="39">
        <f t="shared" si="173"/>
        <v>22750</v>
      </c>
      <c r="H1810" s="26">
        <f t="shared" si="174"/>
        <v>0</v>
      </c>
      <c r="I1810" s="167"/>
      <c r="R1810" s="149"/>
      <c r="S1810" s="149"/>
      <c r="T1810" s="13"/>
      <c r="U1810" s="5"/>
      <c r="V1810" s="5"/>
      <c r="W1810" s="5"/>
      <c r="X1810" s="5"/>
      <c r="Y1810" s="5"/>
      <c r="Z1810" s="5"/>
      <c r="AA1810" s="5"/>
      <c r="AB1810" s="5"/>
      <c r="AC1810" s="5"/>
      <c r="AD1810" s="5"/>
    </row>
    <row r="1811" spans="1:30" s="6" customFormat="1" x14ac:dyDescent="0.25">
      <c r="A1811" s="188" t="s">
        <v>719</v>
      </c>
      <c r="B1811" s="201" t="s">
        <v>669</v>
      </c>
      <c r="C1811" s="128">
        <v>128.69999999999999</v>
      </c>
      <c r="D1811" s="191" t="s">
        <v>24</v>
      </c>
      <c r="E1811" s="158">
        <v>699.05</v>
      </c>
      <c r="F1811" s="187">
        <f t="shared" si="172"/>
        <v>89967.74</v>
      </c>
      <c r="G1811" s="39">
        <f t="shared" si="173"/>
        <v>89967.74</v>
      </c>
      <c r="H1811" s="26">
        <f t="shared" si="174"/>
        <v>0</v>
      </c>
      <c r="I1811" s="167"/>
      <c r="R1811" s="149"/>
      <c r="S1811" s="149"/>
      <c r="T1811" s="13"/>
      <c r="U1811" s="5"/>
      <c r="V1811" s="5"/>
      <c r="W1811" s="5"/>
      <c r="X1811" s="5"/>
      <c r="Y1811" s="5"/>
      <c r="Z1811" s="5"/>
      <c r="AA1811" s="5"/>
      <c r="AB1811" s="5"/>
      <c r="AC1811" s="5"/>
      <c r="AD1811" s="5"/>
    </row>
    <row r="1812" spans="1:30" s="6" customFormat="1" x14ac:dyDescent="0.25">
      <c r="A1812" s="188" t="s">
        <v>720</v>
      </c>
      <c r="B1812" s="201" t="s">
        <v>174</v>
      </c>
      <c r="C1812" s="128">
        <v>65</v>
      </c>
      <c r="D1812" s="185" t="s">
        <v>42</v>
      </c>
      <c r="E1812" s="158">
        <v>450</v>
      </c>
      <c r="F1812" s="187">
        <f t="shared" si="172"/>
        <v>29250</v>
      </c>
      <c r="G1812" s="39">
        <f t="shared" si="173"/>
        <v>29250</v>
      </c>
      <c r="H1812" s="26">
        <f t="shared" si="174"/>
        <v>0</v>
      </c>
      <c r="I1812" s="167"/>
      <c r="R1812" s="149"/>
      <c r="S1812" s="149"/>
      <c r="T1812" s="13"/>
      <c r="U1812" s="5"/>
      <c r="V1812" s="5"/>
      <c r="W1812" s="5"/>
      <c r="X1812" s="5"/>
      <c r="Y1812" s="5"/>
      <c r="Z1812" s="5"/>
      <c r="AA1812" s="5"/>
      <c r="AB1812" s="5"/>
      <c r="AC1812" s="5"/>
      <c r="AD1812" s="5"/>
    </row>
    <row r="1813" spans="1:30" s="6" customFormat="1" x14ac:dyDescent="0.25">
      <c r="A1813" s="168"/>
      <c r="B1813" s="157"/>
      <c r="C1813" s="128"/>
      <c r="D1813" s="153"/>
      <c r="E1813" s="158"/>
      <c r="F1813" s="159"/>
      <c r="G1813" s="39">
        <f t="shared" si="173"/>
        <v>0</v>
      </c>
      <c r="H1813" s="26">
        <f t="shared" si="174"/>
        <v>0</v>
      </c>
      <c r="I1813" s="167"/>
      <c r="R1813" s="149"/>
      <c r="S1813" s="149"/>
      <c r="T1813" s="13"/>
      <c r="U1813" s="5"/>
      <c r="V1813" s="5"/>
      <c r="W1813" s="5"/>
      <c r="X1813" s="5"/>
      <c r="Y1813" s="5"/>
      <c r="Z1813" s="5"/>
      <c r="AA1813" s="5"/>
      <c r="AB1813" s="5"/>
      <c r="AC1813" s="5"/>
      <c r="AD1813" s="5"/>
    </row>
    <row r="1814" spans="1:30" s="6" customFormat="1" x14ac:dyDescent="0.25">
      <c r="A1814" s="161">
        <v>9</v>
      </c>
      <c r="B1814" s="144" t="s">
        <v>671</v>
      </c>
      <c r="C1814" s="128"/>
      <c r="D1814" s="153"/>
      <c r="E1814" s="158"/>
      <c r="F1814" s="159"/>
      <c r="G1814" s="39">
        <f t="shared" si="173"/>
        <v>0</v>
      </c>
      <c r="H1814" s="26">
        <f t="shared" si="174"/>
        <v>0</v>
      </c>
      <c r="I1814" s="167"/>
      <c r="R1814" s="149"/>
      <c r="S1814" s="149"/>
      <c r="T1814" s="13"/>
      <c r="U1814" s="5"/>
      <c r="V1814" s="5"/>
      <c r="W1814" s="5"/>
      <c r="X1814" s="5"/>
      <c r="Y1814" s="5"/>
      <c r="Z1814" s="5"/>
      <c r="AA1814" s="5"/>
      <c r="AB1814" s="5"/>
      <c r="AC1814" s="5"/>
      <c r="AD1814" s="5"/>
    </row>
    <row r="1815" spans="1:30" s="6" customFormat="1" ht="26.4" x14ac:dyDescent="0.25">
      <c r="A1815" s="168">
        <v>9.1</v>
      </c>
      <c r="B1815" s="160" t="s">
        <v>673</v>
      </c>
      <c r="C1815" s="128">
        <v>1</v>
      </c>
      <c r="D1815" s="177" t="s">
        <v>569</v>
      </c>
      <c r="E1815" s="158">
        <v>12382.68</v>
      </c>
      <c r="F1815" s="159">
        <f>ROUND(C1815*E1815,2)</f>
        <v>12382.68</v>
      </c>
      <c r="G1815" s="39">
        <f t="shared" si="173"/>
        <v>12382.68</v>
      </c>
      <c r="H1815" s="26">
        <f t="shared" si="174"/>
        <v>0</v>
      </c>
      <c r="I1815" s="167"/>
      <c r="R1815" s="149"/>
      <c r="S1815" s="149"/>
      <c r="T1815" s="13"/>
      <c r="U1815" s="5"/>
      <c r="V1815" s="5"/>
      <c r="W1815" s="5"/>
      <c r="X1815" s="5"/>
      <c r="Y1815" s="5"/>
      <c r="Z1815" s="5"/>
      <c r="AA1815" s="5"/>
      <c r="AB1815" s="5"/>
      <c r="AC1815" s="5"/>
      <c r="AD1815" s="5"/>
    </row>
    <row r="1816" spans="1:30" s="6" customFormat="1" x14ac:dyDescent="0.25">
      <c r="A1816" s="168">
        <v>9.1999999999999993</v>
      </c>
      <c r="B1816" s="160" t="s">
        <v>674</v>
      </c>
      <c r="C1816" s="128">
        <v>1</v>
      </c>
      <c r="D1816" s="177" t="s">
        <v>569</v>
      </c>
      <c r="E1816" s="158">
        <v>7304.14</v>
      </c>
      <c r="F1816" s="159">
        <f>ROUND(C1816*E1816,2)</f>
        <v>7304.14</v>
      </c>
      <c r="G1816" s="39">
        <f t="shared" si="173"/>
        <v>7304.14</v>
      </c>
      <c r="H1816" s="26">
        <f t="shared" si="174"/>
        <v>0</v>
      </c>
      <c r="I1816" s="167"/>
      <c r="R1816" s="149"/>
      <c r="S1816" s="149"/>
      <c r="T1816" s="13"/>
      <c r="U1816" s="5"/>
      <c r="V1816" s="5"/>
      <c r="W1816" s="5"/>
      <c r="X1816" s="5"/>
      <c r="Y1816" s="5"/>
      <c r="Z1816" s="5"/>
      <c r="AA1816" s="5"/>
      <c r="AB1816" s="5"/>
      <c r="AC1816" s="5"/>
      <c r="AD1816" s="5"/>
    </row>
    <row r="1817" spans="1:30" s="6" customFormat="1" x14ac:dyDescent="0.25">
      <c r="A1817" s="168"/>
      <c r="B1817" s="157"/>
      <c r="C1817" s="128"/>
      <c r="D1817" s="153"/>
      <c r="E1817" s="158"/>
      <c r="F1817" s="159"/>
      <c r="G1817" s="39">
        <f t="shared" si="173"/>
        <v>0</v>
      </c>
      <c r="H1817" s="26">
        <f t="shared" si="174"/>
        <v>0</v>
      </c>
      <c r="I1817" s="167"/>
      <c r="R1817" s="149"/>
      <c r="S1817" s="149"/>
      <c r="T1817" s="13"/>
      <c r="U1817" s="5"/>
      <c r="V1817" s="5"/>
      <c r="W1817" s="5"/>
      <c r="X1817" s="5"/>
      <c r="Y1817" s="5"/>
      <c r="Z1817" s="5"/>
      <c r="AA1817" s="5"/>
      <c r="AB1817" s="5"/>
      <c r="AC1817" s="5"/>
      <c r="AD1817" s="5"/>
    </row>
    <row r="1818" spans="1:30" s="6" customFormat="1" x14ac:dyDescent="0.25">
      <c r="A1818" s="161">
        <v>10</v>
      </c>
      <c r="B1818" s="175" t="s">
        <v>585</v>
      </c>
      <c r="C1818" s="128"/>
      <c r="D1818" s="153"/>
      <c r="E1818" s="158"/>
      <c r="F1818" s="159"/>
      <c r="G1818" s="39">
        <f t="shared" si="173"/>
        <v>0</v>
      </c>
      <c r="H1818" s="26">
        <f t="shared" si="174"/>
        <v>0</v>
      </c>
      <c r="I1818" s="167"/>
      <c r="R1818" s="149"/>
      <c r="S1818" s="149"/>
      <c r="T1818" s="13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</row>
    <row r="1819" spans="1:30" s="6" customFormat="1" x14ac:dyDescent="0.25">
      <c r="A1819" s="168"/>
      <c r="B1819" s="157"/>
      <c r="C1819" s="198"/>
      <c r="D1819" s="153"/>
      <c r="E1819" s="158"/>
      <c r="F1819" s="159"/>
      <c r="G1819" s="39">
        <f t="shared" si="173"/>
        <v>0</v>
      </c>
      <c r="H1819" s="26">
        <f t="shared" si="174"/>
        <v>0</v>
      </c>
      <c r="I1819" s="167"/>
      <c r="R1819" s="149"/>
      <c r="S1819" s="149"/>
      <c r="T1819" s="13"/>
      <c r="U1819" s="5"/>
      <c r="V1819" s="5"/>
      <c r="W1819" s="5"/>
      <c r="X1819" s="5"/>
      <c r="Y1819" s="5"/>
      <c r="Z1819" s="5"/>
      <c r="AA1819" s="5"/>
      <c r="AB1819" s="5"/>
      <c r="AC1819" s="5"/>
      <c r="AD1819" s="5"/>
    </row>
    <row r="1820" spans="1:30" s="6" customFormat="1" x14ac:dyDescent="0.25">
      <c r="A1820" s="183">
        <v>10.1</v>
      </c>
      <c r="B1820" s="184" t="s">
        <v>721</v>
      </c>
      <c r="C1820" s="128"/>
      <c r="D1820" s="185"/>
      <c r="E1820" s="158"/>
      <c r="F1820" s="187"/>
      <c r="G1820" s="39">
        <f t="shared" si="173"/>
        <v>0</v>
      </c>
      <c r="H1820" s="26">
        <f t="shared" si="174"/>
        <v>0</v>
      </c>
      <c r="I1820" s="167"/>
      <c r="R1820" s="149"/>
      <c r="S1820" s="149"/>
      <c r="T1820" s="13"/>
      <c r="U1820" s="5"/>
      <c r="V1820" s="5"/>
      <c r="W1820" s="5"/>
      <c r="X1820" s="5"/>
      <c r="Y1820" s="5"/>
      <c r="Z1820" s="5"/>
      <c r="AA1820" s="5"/>
      <c r="AB1820" s="5"/>
      <c r="AC1820" s="5"/>
      <c r="AD1820" s="5"/>
    </row>
    <row r="1821" spans="1:30" s="6" customFormat="1" x14ac:dyDescent="0.25">
      <c r="A1821" s="188" t="s">
        <v>647</v>
      </c>
      <c r="B1821" s="189" t="s">
        <v>18</v>
      </c>
      <c r="C1821" s="128">
        <v>1</v>
      </c>
      <c r="D1821" s="185" t="s">
        <v>42</v>
      </c>
      <c r="E1821" s="158">
        <v>291.64999999999998</v>
      </c>
      <c r="F1821" s="190">
        <f t="shared" ref="F1821:F1828" si="175">ROUND(E1821*C1821,2)</f>
        <v>291.64999999999998</v>
      </c>
      <c r="G1821" s="39">
        <f t="shared" si="173"/>
        <v>291.64999999999998</v>
      </c>
      <c r="H1821" s="26">
        <f t="shared" si="174"/>
        <v>0</v>
      </c>
      <c r="I1821" s="167"/>
      <c r="R1821" s="149"/>
      <c r="S1821" s="149"/>
      <c r="T1821" s="13"/>
      <c r="U1821" s="5"/>
      <c r="V1821" s="5"/>
      <c r="W1821" s="5"/>
      <c r="X1821" s="5"/>
      <c r="Y1821" s="5"/>
      <c r="Z1821" s="5"/>
      <c r="AA1821" s="5"/>
      <c r="AB1821" s="5"/>
      <c r="AC1821" s="5"/>
      <c r="AD1821" s="5"/>
    </row>
    <row r="1822" spans="1:30" s="6" customFormat="1" ht="26.4" x14ac:dyDescent="0.25">
      <c r="A1822" s="188" t="s">
        <v>649</v>
      </c>
      <c r="B1822" s="189" t="s">
        <v>613</v>
      </c>
      <c r="C1822" s="128">
        <v>8</v>
      </c>
      <c r="D1822" s="191" t="s">
        <v>19</v>
      </c>
      <c r="E1822" s="158">
        <v>1448.42</v>
      </c>
      <c r="F1822" s="190">
        <f t="shared" si="175"/>
        <v>11587.36</v>
      </c>
      <c r="G1822" s="39">
        <f t="shared" si="173"/>
        <v>11587.36</v>
      </c>
      <c r="H1822" s="26">
        <f t="shared" si="174"/>
        <v>0</v>
      </c>
      <c r="I1822" s="167"/>
      <c r="R1822" s="149"/>
      <c r="S1822" s="149"/>
      <c r="T1822" s="13"/>
      <c r="U1822" s="5"/>
      <c r="V1822" s="5"/>
      <c r="W1822" s="5"/>
      <c r="X1822" s="5"/>
      <c r="Y1822" s="5"/>
      <c r="Z1822" s="5"/>
      <c r="AA1822" s="5"/>
      <c r="AB1822" s="5"/>
      <c r="AC1822" s="5"/>
      <c r="AD1822" s="5"/>
    </row>
    <row r="1823" spans="1:30" s="6" customFormat="1" ht="26.4" x14ac:dyDescent="0.25">
      <c r="A1823" s="188" t="s">
        <v>651</v>
      </c>
      <c r="B1823" s="160" t="s">
        <v>573</v>
      </c>
      <c r="C1823" s="128">
        <v>4</v>
      </c>
      <c r="D1823" s="191" t="s">
        <v>42</v>
      </c>
      <c r="E1823" s="158">
        <v>2767.21</v>
      </c>
      <c r="F1823" s="190">
        <f t="shared" si="175"/>
        <v>11068.84</v>
      </c>
      <c r="G1823" s="39">
        <f t="shared" si="173"/>
        <v>11068.84</v>
      </c>
      <c r="H1823" s="26">
        <f t="shared" si="174"/>
        <v>0</v>
      </c>
      <c r="I1823" s="167"/>
      <c r="R1823" s="149"/>
      <c r="S1823" s="149"/>
      <c r="T1823" s="13"/>
      <c r="U1823" s="5"/>
      <c r="V1823" s="5"/>
      <c r="W1823" s="5"/>
      <c r="X1823" s="5"/>
      <c r="Y1823" s="5"/>
      <c r="Z1823" s="5"/>
      <c r="AA1823" s="5"/>
      <c r="AB1823" s="5"/>
      <c r="AC1823" s="5"/>
      <c r="AD1823" s="5"/>
    </row>
    <row r="1824" spans="1:30" s="6" customFormat="1" x14ac:dyDescent="0.25">
      <c r="A1824" s="188" t="s">
        <v>653</v>
      </c>
      <c r="B1824" s="196" t="s">
        <v>614</v>
      </c>
      <c r="C1824" s="128">
        <v>2</v>
      </c>
      <c r="D1824" s="191" t="s">
        <v>42</v>
      </c>
      <c r="E1824" s="158">
        <v>1565.4</v>
      </c>
      <c r="F1824" s="190">
        <f t="shared" si="175"/>
        <v>3130.8</v>
      </c>
      <c r="G1824" s="39">
        <f t="shared" si="173"/>
        <v>3130.8</v>
      </c>
      <c r="H1824" s="26">
        <f t="shared" si="174"/>
        <v>0</v>
      </c>
      <c r="I1824" s="167"/>
      <c r="R1824" s="149"/>
      <c r="S1824" s="149"/>
      <c r="T1824" s="13"/>
      <c r="U1824" s="5"/>
      <c r="V1824" s="5"/>
      <c r="W1824" s="5"/>
      <c r="X1824" s="5"/>
      <c r="Y1824" s="5"/>
      <c r="Z1824" s="5"/>
      <c r="AA1824" s="5"/>
      <c r="AB1824" s="5"/>
      <c r="AC1824" s="5"/>
      <c r="AD1824" s="5"/>
    </row>
    <row r="1825" spans="1:30" s="6" customFormat="1" x14ac:dyDescent="0.25">
      <c r="A1825" s="188" t="s">
        <v>655</v>
      </c>
      <c r="B1825" s="196" t="s">
        <v>593</v>
      </c>
      <c r="C1825" s="128">
        <v>2</v>
      </c>
      <c r="D1825" s="191" t="s">
        <v>42</v>
      </c>
      <c r="E1825" s="158">
        <v>750</v>
      </c>
      <c r="F1825" s="190">
        <f t="shared" si="175"/>
        <v>1500</v>
      </c>
      <c r="G1825" s="39">
        <f t="shared" si="173"/>
        <v>1500</v>
      </c>
      <c r="H1825" s="26">
        <f t="shared" si="174"/>
        <v>0</v>
      </c>
      <c r="I1825" s="167"/>
      <c r="R1825" s="149"/>
      <c r="S1825" s="149"/>
      <c r="T1825" s="13"/>
      <c r="U1825" s="5"/>
      <c r="V1825" s="5"/>
      <c r="W1825" s="5"/>
      <c r="X1825" s="5"/>
      <c r="Y1825" s="5"/>
      <c r="Z1825" s="5"/>
      <c r="AA1825" s="5"/>
      <c r="AB1825" s="5"/>
      <c r="AC1825" s="5"/>
      <c r="AD1825" s="5"/>
    </row>
    <row r="1826" spans="1:30" s="6" customFormat="1" x14ac:dyDescent="0.25">
      <c r="A1826" s="192" t="s">
        <v>657</v>
      </c>
      <c r="B1826" s="252" t="s">
        <v>595</v>
      </c>
      <c r="C1826" s="130">
        <v>5.28</v>
      </c>
      <c r="D1826" s="194" t="s">
        <v>24</v>
      </c>
      <c r="E1826" s="165">
        <v>130.81</v>
      </c>
      <c r="F1826" s="195">
        <f t="shared" si="175"/>
        <v>690.68</v>
      </c>
      <c r="G1826" s="39">
        <f t="shared" si="173"/>
        <v>690.68</v>
      </c>
      <c r="H1826" s="26">
        <f t="shared" si="174"/>
        <v>0</v>
      </c>
      <c r="I1826" s="167"/>
      <c r="R1826" s="149"/>
      <c r="S1826" s="149"/>
      <c r="T1826" s="13"/>
      <c r="U1826" s="5"/>
      <c r="V1826" s="5"/>
      <c r="W1826" s="5"/>
      <c r="X1826" s="5"/>
      <c r="Y1826" s="5"/>
      <c r="Z1826" s="5"/>
      <c r="AA1826" s="5"/>
      <c r="AB1826" s="5"/>
      <c r="AC1826" s="5"/>
      <c r="AD1826" s="5"/>
    </row>
    <row r="1827" spans="1:30" s="6" customFormat="1" ht="29.25" customHeight="1" x14ac:dyDescent="0.25">
      <c r="A1827" s="188" t="s">
        <v>659</v>
      </c>
      <c r="B1827" s="160" t="s">
        <v>562</v>
      </c>
      <c r="C1827" s="128">
        <v>5.0199999999999996</v>
      </c>
      <c r="D1827" s="191" t="s">
        <v>24</v>
      </c>
      <c r="E1827" s="158">
        <v>172.55</v>
      </c>
      <c r="F1827" s="190">
        <f t="shared" si="175"/>
        <v>866.2</v>
      </c>
      <c r="G1827" s="39">
        <f t="shared" si="173"/>
        <v>866.2</v>
      </c>
      <c r="H1827" s="26">
        <f t="shared" si="174"/>
        <v>0</v>
      </c>
      <c r="I1827" s="167"/>
      <c r="R1827" s="149"/>
      <c r="S1827" s="149"/>
      <c r="T1827" s="13"/>
      <c r="U1827" s="5"/>
      <c r="V1827" s="5"/>
      <c r="W1827" s="5"/>
      <c r="X1827" s="5"/>
      <c r="Y1827" s="5"/>
      <c r="Z1827" s="5"/>
      <c r="AA1827" s="5"/>
      <c r="AB1827" s="5"/>
      <c r="AC1827" s="5"/>
      <c r="AD1827" s="5"/>
    </row>
    <row r="1828" spans="1:30" s="6" customFormat="1" ht="26.4" x14ac:dyDescent="0.25">
      <c r="A1828" s="188" t="s">
        <v>661</v>
      </c>
      <c r="B1828" s="160" t="s">
        <v>563</v>
      </c>
      <c r="C1828" s="128">
        <v>1</v>
      </c>
      <c r="D1828" s="191" t="s">
        <v>569</v>
      </c>
      <c r="E1828" s="158">
        <v>204.64</v>
      </c>
      <c r="F1828" s="190">
        <f t="shared" si="175"/>
        <v>204.64</v>
      </c>
      <c r="G1828" s="39">
        <f t="shared" si="173"/>
        <v>204.64</v>
      </c>
      <c r="H1828" s="26">
        <f t="shared" si="174"/>
        <v>0</v>
      </c>
      <c r="I1828" s="167"/>
      <c r="R1828" s="149"/>
      <c r="S1828" s="149"/>
      <c r="T1828" s="13"/>
      <c r="U1828" s="5"/>
      <c r="V1828" s="5"/>
      <c r="W1828" s="5"/>
      <c r="X1828" s="5"/>
      <c r="Y1828" s="5"/>
      <c r="Z1828" s="5"/>
      <c r="AA1828" s="5"/>
      <c r="AB1828" s="5"/>
      <c r="AC1828" s="5"/>
      <c r="AD1828" s="5"/>
    </row>
    <row r="1829" spans="1:30" s="6" customFormat="1" x14ac:dyDescent="0.25">
      <c r="A1829" s="188" t="s">
        <v>663</v>
      </c>
      <c r="B1829" s="196" t="s">
        <v>599</v>
      </c>
      <c r="C1829" s="128">
        <v>1</v>
      </c>
      <c r="D1829" s="191" t="s">
        <v>569</v>
      </c>
      <c r="E1829" s="158">
        <v>9100</v>
      </c>
      <c r="F1829" s="190">
        <f>ROUND(E1829*C1829,2)</f>
        <v>9100</v>
      </c>
      <c r="G1829" s="39">
        <f t="shared" si="173"/>
        <v>9100</v>
      </c>
      <c r="H1829" s="26">
        <f t="shared" si="174"/>
        <v>0</v>
      </c>
      <c r="I1829" s="167"/>
      <c r="R1829" s="149"/>
      <c r="S1829" s="149"/>
      <c r="T1829" s="13"/>
      <c r="U1829" s="5"/>
      <c r="V1829" s="5"/>
      <c r="W1829" s="5"/>
      <c r="X1829" s="5"/>
      <c r="Y1829" s="5"/>
      <c r="Z1829" s="5"/>
      <c r="AA1829" s="5"/>
      <c r="AB1829" s="5"/>
      <c r="AC1829" s="5"/>
      <c r="AD1829" s="5"/>
    </row>
    <row r="1830" spans="1:30" s="6" customFormat="1" x14ac:dyDescent="0.25">
      <c r="A1830" s="208"/>
      <c r="B1830" s="253"/>
      <c r="C1830" s="128"/>
      <c r="D1830" s="171"/>
      <c r="E1830" s="158"/>
      <c r="F1830" s="207"/>
      <c r="G1830" s="39">
        <f t="shared" si="173"/>
        <v>0</v>
      </c>
      <c r="H1830" s="26">
        <f t="shared" si="174"/>
        <v>0</v>
      </c>
      <c r="I1830" s="167"/>
      <c r="R1830" s="149"/>
      <c r="S1830" s="149"/>
      <c r="T1830" s="13"/>
      <c r="U1830" s="5"/>
      <c r="V1830" s="5"/>
      <c r="W1830" s="5"/>
      <c r="X1830" s="5"/>
      <c r="Y1830" s="5"/>
      <c r="Z1830" s="5"/>
      <c r="AA1830" s="5"/>
      <c r="AB1830" s="5"/>
      <c r="AC1830" s="5"/>
      <c r="AD1830" s="5"/>
    </row>
    <row r="1831" spans="1:30" s="6" customFormat="1" ht="39.75" customHeight="1" x14ac:dyDescent="0.25">
      <c r="A1831" s="230">
        <v>12</v>
      </c>
      <c r="B1831" s="231" t="s">
        <v>682</v>
      </c>
      <c r="C1831" s="128">
        <v>1458.7</v>
      </c>
      <c r="D1831" s="177" t="s">
        <v>19</v>
      </c>
      <c r="E1831" s="158">
        <v>25</v>
      </c>
      <c r="F1831" s="186">
        <f>ROUND(C1831*E1831,2)</f>
        <v>36467.5</v>
      </c>
      <c r="G1831" s="39">
        <f t="shared" si="173"/>
        <v>36467.5</v>
      </c>
      <c r="H1831" s="26">
        <f t="shared" si="174"/>
        <v>0</v>
      </c>
      <c r="I1831" s="167"/>
      <c r="R1831" s="149"/>
      <c r="S1831" s="149"/>
      <c r="T1831" s="13"/>
      <c r="U1831" s="5"/>
      <c r="V1831" s="5"/>
      <c r="W1831" s="5"/>
      <c r="X1831" s="5"/>
      <c r="Y1831" s="5"/>
      <c r="Z1831" s="5"/>
      <c r="AA1831" s="5"/>
      <c r="AB1831" s="5"/>
      <c r="AC1831" s="5"/>
      <c r="AD1831" s="5"/>
    </row>
    <row r="1832" spans="1:30" s="6" customFormat="1" ht="54" customHeight="1" x14ac:dyDescent="0.25">
      <c r="A1832" s="230">
        <v>13</v>
      </c>
      <c r="B1832" s="231" t="s">
        <v>683</v>
      </c>
      <c r="C1832" s="128">
        <v>1458.7</v>
      </c>
      <c r="D1832" s="177" t="s">
        <v>19</v>
      </c>
      <c r="E1832" s="158">
        <v>46.15</v>
      </c>
      <c r="F1832" s="186">
        <f>ROUND(C1832*E1832,2)</f>
        <v>67319.009999999995</v>
      </c>
      <c r="G1832" s="39">
        <f t="shared" si="173"/>
        <v>67319.009999999995</v>
      </c>
      <c r="H1832" s="26">
        <f t="shared" si="174"/>
        <v>0</v>
      </c>
      <c r="I1832" s="167"/>
      <c r="R1832" s="149"/>
      <c r="S1832" s="149"/>
      <c r="T1832" s="13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</row>
    <row r="1833" spans="1:30" s="6" customFormat="1" ht="26.4" x14ac:dyDescent="0.25">
      <c r="A1833" s="232">
        <v>14</v>
      </c>
      <c r="B1833" s="233" t="s">
        <v>684</v>
      </c>
      <c r="C1833" s="128">
        <v>1458.7</v>
      </c>
      <c r="D1833" s="177" t="s">
        <v>19</v>
      </c>
      <c r="E1833" s="158">
        <v>11.93</v>
      </c>
      <c r="F1833" s="186">
        <f>ROUND(C1833*E1833,2)</f>
        <v>17402.29</v>
      </c>
      <c r="G1833" s="39">
        <f t="shared" si="173"/>
        <v>17402.29</v>
      </c>
      <c r="H1833" s="26">
        <f t="shared" si="174"/>
        <v>0</v>
      </c>
      <c r="I1833" s="167"/>
      <c r="R1833" s="149"/>
      <c r="S1833" s="149"/>
      <c r="T1833" s="13"/>
      <c r="U1833" s="5"/>
      <c r="V1833" s="5"/>
      <c r="W1833" s="5"/>
      <c r="X1833" s="5"/>
      <c r="Y1833" s="5"/>
      <c r="Z1833" s="5"/>
      <c r="AA1833" s="5"/>
      <c r="AB1833" s="5"/>
      <c r="AC1833" s="5"/>
      <c r="AD1833" s="5"/>
    </row>
    <row r="1834" spans="1:30" s="6" customFormat="1" x14ac:dyDescent="0.25">
      <c r="A1834" s="143"/>
      <c r="B1834" s="245"/>
      <c r="C1834" s="246"/>
      <c r="D1834" s="246"/>
      <c r="E1834" s="158"/>
      <c r="F1834" s="247"/>
      <c r="G1834" s="39">
        <f t="shared" si="173"/>
        <v>0</v>
      </c>
      <c r="H1834" s="26">
        <f t="shared" si="174"/>
        <v>0</v>
      </c>
      <c r="I1834" s="167"/>
      <c r="R1834" s="149"/>
      <c r="S1834" s="149"/>
      <c r="T1834" s="13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</row>
    <row r="1835" spans="1:30" s="6" customFormat="1" x14ac:dyDescent="0.25">
      <c r="A1835" s="239" t="s">
        <v>722</v>
      </c>
      <c r="B1835" s="175" t="s">
        <v>723</v>
      </c>
      <c r="C1835" s="145"/>
      <c r="D1835" s="146"/>
      <c r="E1835" s="158"/>
      <c r="F1835" s="148"/>
      <c r="G1835" s="39">
        <f t="shared" si="173"/>
        <v>0</v>
      </c>
      <c r="H1835" s="26">
        <f t="shared" si="174"/>
        <v>0</v>
      </c>
      <c r="I1835" s="167"/>
      <c r="R1835" s="149"/>
      <c r="S1835" s="149"/>
      <c r="T1835" s="13"/>
      <c r="U1835" s="5"/>
      <c r="V1835" s="5"/>
      <c r="W1835" s="5"/>
      <c r="X1835" s="5"/>
      <c r="Y1835" s="5"/>
      <c r="Z1835" s="5"/>
      <c r="AA1835" s="5"/>
      <c r="AB1835" s="5"/>
      <c r="AC1835" s="5"/>
      <c r="AD1835" s="5"/>
    </row>
    <row r="1836" spans="1:30" s="6" customFormat="1" x14ac:dyDescent="0.25">
      <c r="A1836" s="143"/>
      <c r="B1836" s="144"/>
      <c r="C1836" s="145"/>
      <c r="D1836" s="146"/>
      <c r="E1836" s="158"/>
      <c r="F1836" s="148"/>
      <c r="G1836" s="39">
        <f t="shared" si="173"/>
        <v>0</v>
      </c>
      <c r="H1836" s="26">
        <f t="shared" si="174"/>
        <v>0</v>
      </c>
      <c r="I1836" s="167"/>
      <c r="R1836" s="149"/>
      <c r="S1836" s="149"/>
      <c r="T1836" s="13"/>
      <c r="U1836" s="5"/>
      <c r="V1836" s="5"/>
      <c r="W1836" s="5"/>
      <c r="X1836" s="5"/>
      <c r="Y1836" s="5"/>
      <c r="Z1836" s="5"/>
      <c r="AA1836" s="5"/>
      <c r="AB1836" s="5"/>
      <c r="AC1836" s="5"/>
      <c r="AD1836" s="5"/>
    </row>
    <row r="1837" spans="1:30" s="6" customFormat="1" x14ac:dyDescent="0.25">
      <c r="A1837" s="168">
        <v>1</v>
      </c>
      <c r="B1837" s="197" t="s">
        <v>18</v>
      </c>
      <c r="C1837" s="237">
        <v>220.87</v>
      </c>
      <c r="D1837" s="153" t="s">
        <v>19</v>
      </c>
      <c r="E1837" s="158">
        <v>15.17</v>
      </c>
      <c r="F1837" s="159">
        <f>ROUND(C1837*E1837,2)</f>
        <v>3350.6</v>
      </c>
      <c r="G1837" s="39">
        <f t="shared" si="173"/>
        <v>3350.6</v>
      </c>
      <c r="H1837" s="26">
        <f t="shared" si="174"/>
        <v>0</v>
      </c>
      <c r="I1837" s="167"/>
      <c r="R1837" s="149"/>
      <c r="S1837" s="149"/>
      <c r="T1837" s="13"/>
      <c r="U1837" s="5"/>
      <c r="V1837" s="5"/>
      <c r="W1837" s="5"/>
      <c r="X1837" s="5"/>
      <c r="Y1837" s="5"/>
      <c r="Z1837" s="5"/>
      <c r="AA1837" s="5"/>
      <c r="AB1837" s="5"/>
      <c r="AC1837" s="5"/>
      <c r="AD1837" s="5"/>
    </row>
    <row r="1838" spans="1:30" s="6" customFormat="1" x14ac:dyDescent="0.25">
      <c r="A1838" s="168"/>
      <c r="B1838" s="248"/>
      <c r="C1838" s="237"/>
      <c r="D1838" s="171"/>
      <c r="E1838" s="158"/>
      <c r="F1838" s="159"/>
      <c r="G1838" s="39">
        <f t="shared" si="173"/>
        <v>0</v>
      </c>
      <c r="H1838" s="26">
        <f t="shared" si="174"/>
        <v>0</v>
      </c>
      <c r="I1838" s="167"/>
      <c r="R1838" s="149"/>
      <c r="S1838" s="149"/>
      <c r="T1838" s="13"/>
      <c r="U1838" s="5"/>
      <c r="V1838" s="5"/>
      <c r="W1838" s="5"/>
      <c r="X1838" s="5"/>
      <c r="Y1838" s="5"/>
      <c r="Z1838" s="5"/>
      <c r="AA1838" s="5"/>
      <c r="AB1838" s="5"/>
      <c r="AC1838" s="5"/>
      <c r="AD1838" s="5"/>
    </row>
    <row r="1839" spans="1:30" s="6" customFormat="1" x14ac:dyDescent="0.25">
      <c r="A1839" s="161">
        <v>2</v>
      </c>
      <c r="B1839" s="144" t="s">
        <v>20</v>
      </c>
      <c r="C1839" s="128"/>
      <c r="D1839" s="153"/>
      <c r="E1839" s="158"/>
      <c r="F1839" s="159"/>
      <c r="G1839" s="39">
        <f t="shared" si="173"/>
        <v>0</v>
      </c>
      <c r="H1839" s="26">
        <f t="shared" si="174"/>
        <v>0</v>
      </c>
      <c r="I1839" s="167"/>
      <c r="R1839" s="149"/>
      <c r="S1839" s="149"/>
      <c r="T1839" s="13"/>
      <c r="U1839" s="5"/>
      <c r="V1839" s="5"/>
      <c r="W1839" s="5"/>
      <c r="X1839" s="5"/>
      <c r="Y1839" s="5"/>
      <c r="Z1839" s="5"/>
      <c r="AA1839" s="5"/>
      <c r="AB1839" s="5"/>
      <c r="AC1839" s="5"/>
      <c r="AD1839" s="5"/>
    </row>
    <row r="1840" spans="1:30" s="6" customFormat="1" x14ac:dyDescent="0.25">
      <c r="A1840" s="156">
        <v>2.1</v>
      </c>
      <c r="B1840" s="157" t="s">
        <v>559</v>
      </c>
      <c r="C1840" s="128">
        <v>143.57</v>
      </c>
      <c r="D1840" s="153" t="s">
        <v>24</v>
      </c>
      <c r="E1840" s="158">
        <v>121.8</v>
      </c>
      <c r="F1840" s="159">
        <f>ROUND(C1840*E1840,2)</f>
        <v>17486.830000000002</v>
      </c>
      <c r="G1840" s="39">
        <f t="shared" si="173"/>
        <v>17486.830000000002</v>
      </c>
      <c r="H1840" s="26">
        <f t="shared" si="174"/>
        <v>0</v>
      </c>
      <c r="I1840" s="167"/>
      <c r="R1840" s="149"/>
      <c r="S1840" s="149"/>
      <c r="T1840" s="13"/>
      <c r="U1840" s="5"/>
      <c r="V1840" s="5"/>
      <c r="W1840" s="5"/>
      <c r="X1840" s="5"/>
      <c r="Y1840" s="5"/>
      <c r="Z1840" s="5"/>
      <c r="AA1840" s="5"/>
      <c r="AB1840" s="5"/>
      <c r="AC1840" s="5"/>
      <c r="AD1840" s="5"/>
    </row>
    <row r="1841" spans="1:30" s="6" customFormat="1" x14ac:dyDescent="0.25">
      <c r="A1841" s="156">
        <f>+A1840+0.1</f>
        <v>2.2000000000000002</v>
      </c>
      <c r="B1841" s="157" t="s">
        <v>560</v>
      </c>
      <c r="C1841" s="128">
        <v>132.52000000000001</v>
      </c>
      <c r="D1841" s="153" t="s">
        <v>28</v>
      </c>
      <c r="E1841" s="158">
        <v>44.31</v>
      </c>
      <c r="F1841" s="159">
        <f>ROUND(C1841*E1841,2)</f>
        <v>5871.96</v>
      </c>
      <c r="G1841" s="39">
        <f t="shared" si="173"/>
        <v>5871.96</v>
      </c>
      <c r="H1841" s="26">
        <f t="shared" si="174"/>
        <v>0</v>
      </c>
      <c r="I1841" s="167"/>
      <c r="R1841" s="149"/>
      <c r="S1841" s="149"/>
      <c r="T1841" s="13"/>
      <c r="U1841" s="5"/>
      <c r="V1841" s="5"/>
      <c r="W1841" s="5"/>
      <c r="X1841" s="5"/>
      <c r="Y1841" s="5"/>
      <c r="Z1841" s="5"/>
      <c r="AA1841" s="5"/>
      <c r="AB1841" s="5"/>
      <c r="AC1841" s="5"/>
      <c r="AD1841" s="5"/>
    </row>
    <row r="1842" spans="1:30" s="6" customFormat="1" x14ac:dyDescent="0.25">
      <c r="A1842" s="156">
        <f>+A1841+0.1</f>
        <v>2.3000000000000003</v>
      </c>
      <c r="B1842" s="160" t="s">
        <v>561</v>
      </c>
      <c r="C1842" s="128">
        <v>13.25</v>
      </c>
      <c r="D1842" s="153" t="s">
        <v>24</v>
      </c>
      <c r="E1842" s="158">
        <v>1411.8</v>
      </c>
      <c r="F1842" s="159">
        <f>ROUND(C1842*E1842,2)</f>
        <v>18706.349999999999</v>
      </c>
      <c r="G1842" s="39">
        <f t="shared" si="173"/>
        <v>18706.349999999999</v>
      </c>
      <c r="H1842" s="26">
        <f t="shared" si="174"/>
        <v>0</v>
      </c>
      <c r="I1842" s="167"/>
      <c r="R1842" s="149"/>
      <c r="S1842" s="149"/>
      <c r="T1842" s="13"/>
      <c r="U1842" s="5"/>
      <c r="V1842" s="5"/>
      <c r="W1842" s="5"/>
      <c r="X1842" s="5"/>
      <c r="Y1842" s="5"/>
      <c r="Z1842" s="5"/>
      <c r="AA1842" s="5"/>
      <c r="AB1842" s="5"/>
      <c r="AC1842" s="5"/>
      <c r="AD1842" s="5"/>
    </row>
    <row r="1843" spans="1:30" s="6" customFormat="1" ht="26.4" x14ac:dyDescent="0.25">
      <c r="A1843" s="156">
        <f>+A1842+0.1</f>
        <v>2.4000000000000004</v>
      </c>
      <c r="B1843" s="160" t="s">
        <v>562</v>
      </c>
      <c r="C1843" s="128">
        <v>122.79</v>
      </c>
      <c r="D1843" s="153" t="s">
        <v>24</v>
      </c>
      <c r="E1843" s="158">
        <v>172.55</v>
      </c>
      <c r="F1843" s="159">
        <f>ROUND(C1843*E1843,2)</f>
        <v>21187.41</v>
      </c>
      <c r="G1843" s="39">
        <f t="shared" si="173"/>
        <v>21187.41</v>
      </c>
      <c r="H1843" s="26">
        <f t="shared" si="174"/>
        <v>0</v>
      </c>
      <c r="I1843" s="167"/>
      <c r="R1843" s="149"/>
      <c r="S1843" s="149"/>
      <c r="T1843" s="13"/>
      <c r="U1843" s="5"/>
      <c r="V1843" s="5"/>
      <c r="W1843" s="5"/>
      <c r="X1843" s="5"/>
      <c r="Y1843" s="5"/>
      <c r="Z1843" s="5"/>
      <c r="AA1843" s="5"/>
      <c r="AB1843" s="5"/>
      <c r="AC1843" s="5"/>
      <c r="AD1843" s="5"/>
    </row>
    <row r="1844" spans="1:30" s="6" customFormat="1" ht="26.4" x14ac:dyDescent="0.25">
      <c r="A1844" s="156">
        <f>+A1843+0.1</f>
        <v>2.5000000000000004</v>
      </c>
      <c r="B1844" s="160" t="s">
        <v>563</v>
      </c>
      <c r="C1844" s="128">
        <v>25.97</v>
      </c>
      <c r="D1844" s="153" t="s">
        <v>24</v>
      </c>
      <c r="E1844" s="158">
        <v>190.02</v>
      </c>
      <c r="F1844" s="159">
        <f>ROUND(C1844*E1844,2)</f>
        <v>4934.82</v>
      </c>
      <c r="G1844" s="39">
        <f t="shared" si="173"/>
        <v>4934.82</v>
      </c>
      <c r="H1844" s="26">
        <f t="shared" si="174"/>
        <v>0</v>
      </c>
      <c r="I1844" s="167"/>
      <c r="R1844" s="149"/>
      <c r="S1844" s="149"/>
      <c r="T1844" s="13"/>
      <c r="U1844" s="5"/>
      <c r="V1844" s="5"/>
      <c r="W1844" s="5"/>
      <c r="X1844" s="5"/>
      <c r="Y1844" s="5"/>
      <c r="Z1844" s="5"/>
      <c r="AA1844" s="5"/>
      <c r="AB1844" s="5"/>
      <c r="AC1844" s="5"/>
      <c r="AD1844" s="5"/>
    </row>
    <row r="1845" spans="1:30" s="6" customFormat="1" x14ac:dyDescent="0.25">
      <c r="A1845" s="168"/>
      <c r="B1845" s="157"/>
      <c r="C1845" s="128"/>
      <c r="D1845" s="153"/>
      <c r="E1845" s="158"/>
      <c r="F1845" s="159"/>
      <c r="G1845" s="39">
        <f t="shared" si="173"/>
        <v>0</v>
      </c>
      <c r="H1845" s="26">
        <f t="shared" si="174"/>
        <v>0</v>
      </c>
      <c r="I1845" s="167"/>
      <c r="R1845" s="149"/>
      <c r="S1845" s="149"/>
      <c r="T1845" s="13"/>
      <c r="U1845" s="5"/>
      <c r="V1845" s="5"/>
      <c r="W1845" s="5"/>
      <c r="X1845" s="5"/>
      <c r="Y1845" s="5"/>
      <c r="Z1845" s="5"/>
      <c r="AA1845" s="5"/>
      <c r="AB1845" s="5"/>
      <c r="AC1845" s="5"/>
      <c r="AD1845" s="5"/>
    </row>
    <row r="1846" spans="1:30" s="6" customFormat="1" x14ac:dyDescent="0.25">
      <c r="A1846" s="161">
        <v>3</v>
      </c>
      <c r="B1846" s="144" t="s">
        <v>33</v>
      </c>
      <c r="C1846" s="128"/>
      <c r="D1846" s="153"/>
      <c r="E1846" s="158"/>
      <c r="F1846" s="159"/>
      <c r="G1846" s="39">
        <f t="shared" si="173"/>
        <v>0</v>
      </c>
      <c r="H1846" s="26">
        <f t="shared" si="174"/>
        <v>0</v>
      </c>
      <c r="I1846" s="167"/>
      <c r="R1846" s="149"/>
      <c r="S1846" s="149"/>
      <c r="T1846" s="13"/>
      <c r="U1846" s="5"/>
      <c r="V1846" s="5"/>
      <c r="W1846" s="5"/>
      <c r="X1846" s="5"/>
      <c r="Y1846" s="5"/>
      <c r="Z1846" s="5"/>
      <c r="AA1846" s="5"/>
      <c r="AB1846" s="5"/>
      <c r="AC1846" s="5"/>
      <c r="AD1846" s="5"/>
    </row>
    <row r="1847" spans="1:30" s="6" customFormat="1" x14ac:dyDescent="0.25">
      <c r="A1847" s="156">
        <f>+A1846+0.1</f>
        <v>3.1</v>
      </c>
      <c r="B1847" s="157" t="s">
        <v>565</v>
      </c>
      <c r="C1847" s="128">
        <v>225.81</v>
      </c>
      <c r="D1847" s="153" t="s">
        <v>19</v>
      </c>
      <c r="E1847" s="158">
        <v>242.88</v>
      </c>
      <c r="F1847" s="159">
        <f>ROUND(C1847*E1847,2)</f>
        <v>54844.73</v>
      </c>
      <c r="G1847" s="39">
        <f t="shared" si="173"/>
        <v>54844.73</v>
      </c>
      <c r="H1847" s="26">
        <f t="shared" si="174"/>
        <v>0</v>
      </c>
      <c r="I1847" s="167"/>
      <c r="R1847" s="149"/>
      <c r="S1847" s="149"/>
      <c r="T1847" s="13"/>
      <c r="U1847" s="5"/>
      <c r="V1847" s="5"/>
      <c r="W1847" s="5"/>
      <c r="X1847" s="5"/>
      <c r="Y1847" s="5"/>
      <c r="Z1847" s="5"/>
      <c r="AA1847" s="5"/>
      <c r="AB1847" s="5"/>
      <c r="AC1847" s="5"/>
      <c r="AD1847" s="5"/>
    </row>
    <row r="1848" spans="1:30" s="6" customFormat="1" x14ac:dyDescent="0.25">
      <c r="A1848" s="168"/>
      <c r="B1848" s="157"/>
      <c r="C1848" s="128"/>
      <c r="D1848" s="153"/>
      <c r="E1848" s="158"/>
      <c r="F1848" s="159"/>
      <c r="G1848" s="39">
        <f t="shared" si="173"/>
        <v>0</v>
      </c>
      <c r="H1848" s="26">
        <f t="shared" si="174"/>
        <v>0</v>
      </c>
      <c r="I1848" s="167"/>
      <c r="R1848" s="149"/>
      <c r="S1848" s="149"/>
      <c r="T1848" s="13"/>
      <c r="U1848" s="5"/>
      <c r="V1848" s="5"/>
      <c r="W1848" s="5"/>
      <c r="X1848" s="5"/>
      <c r="Y1848" s="5"/>
      <c r="Z1848" s="5"/>
      <c r="AA1848" s="5"/>
      <c r="AB1848" s="5"/>
      <c r="AC1848" s="5"/>
      <c r="AD1848" s="5"/>
    </row>
    <row r="1849" spans="1:30" s="6" customFormat="1" x14ac:dyDescent="0.25">
      <c r="A1849" s="169">
        <v>4</v>
      </c>
      <c r="B1849" s="170" t="s">
        <v>38</v>
      </c>
      <c r="C1849" s="128"/>
      <c r="D1849" s="171"/>
      <c r="E1849" s="158"/>
      <c r="F1849" s="159"/>
      <c r="G1849" s="39">
        <f t="shared" si="173"/>
        <v>0</v>
      </c>
      <c r="H1849" s="26">
        <f t="shared" si="174"/>
        <v>0</v>
      </c>
      <c r="I1849" s="167"/>
      <c r="R1849" s="149"/>
      <c r="S1849" s="149"/>
      <c r="T1849" s="13"/>
      <c r="U1849" s="5"/>
      <c r="V1849" s="5"/>
      <c r="W1849" s="5"/>
      <c r="X1849" s="5"/>
      <c r="Y1849" s="5"/>
      <c r="Z1849" s="5"/>
      <c r="AA1849" s="5"/>
      <c r="AB1849" s="5"/>
      <c r="AC1849" s="5"/>
      <c r="AD1849" s="5"/>
    </row>
    <row r="1850" spans="1:30" s="6" customFormat="1" x14ac:dyDescent="0.25">
      <c r="A1850" s="156">
        <f>+A1849+0.1</f>
        <v>4.0999999999999996</v>
      </c>
      <c r="B1850" s="157" t="s">
        <v>565</v>
      </c>
      <c r="C1850" s="128">
        <v>220.87</v>
      </c>
      <c r="D1850" s="153" t="s">
        <v>19</v>
      </c>
      <c r="E1850" s="158">
        <v>96.85</v>
      </c>
      <c r="F1850" s="159">
        <f>ROUND(C1850*E1850,2)</f>
        <v>21391.26</v>
      </c>
      <c r="G1850" s="39">
        <f t="shared" si="173"/>
        <v>21391.26</v>
      </c>
      <c r="H1850" s="26">
        <f t="shared" si="174"/>
        <v>0</v>
      </c>
      <c r="I1850" s="167"/>
      <c r="R1850" s="149"/>
      <c r="S1850" s="149"/>
      <c r="T1850" s="13"/>
      <c r="U1850" s="5"/>
      <c r="V1850" s="5"/>
      <c r="W1850" s="5"/>
      <c r="X1850" s="5"/>
      <c r="Y1850" s="5"/>
      <c r="Z1850" s="5"/>
      <c r="AA1850" s="5"/>
      <c r="AB1850" s="5"/>
      <c r="AC1850" s="5"/>
      <c r="AD1850" s="5"/>
    </row>
    <row r="1851" spans="1:30" s="6" customFormat="1" x14ac:dyDescent="0.25">
      <c r="A1851" s="172"/>
      <c r="B1851" s="173"/>
      <c r="C1851" s="128"/>
      <c r="D1851" s="153"/>
      <c r="E1851" s="158"/>
      <c r="F1851" s="159"/>
      <c r="G1851" s="39">
        <f t="shared" si="173"/>
        <v>0</v>
      </c>
      <c r="H1851" s="26">
        <f t="shared" si="174"/>
        <v>0</v>
      </c>
      <c r="I1851" s="167"/>
      <c r="R1851" s="149"/>
      <c r="S1851" s="149"/>
      <c r="T1851" s="13"/>
      <c r="U1851" s="5"/>
      <c r="V1851" s="5"/>
      <c r="W1851" s="5"/>
      <c r="X1851" s="5"/>
      <c r="Y1851" s="5"/>
      <c r="Z1851" s="5"/>
      <c r="AA1851" s="5"/>
      <c r="AB1851" s="5"/>
      <c r="AC1851" s="5"/>
      <c r="AD1851" s="5"/>
    </row>
    <row r="1852" spans="1:30" s="6" customFormat="1" x14ac:dyDescent="0.25">
      <c r="A1852" s="161">
        <v>6</v>
      </c>
      <c r="B1852" s="175" t="s">
        <v>567</v>
      </c>
      <c r="C1852" s="128"/>
      <c r="D1852" s="171"/>
      <c r="E1852" s="158"/>
      <c r="F1852" s="159"/>
      <c r="G1852" s="39">
        <f t="shared" si="173"/>
        <v>0</v>
      </c>
      <c r="H1852" s="26">
        <f t="shared" si="174"/>
        <v>0</v>
      </c>
      <c r="I1852" s="167"/>
      <c r="R1852" s="149"/>
      <c r="S1852" s="149"/>
      <c r="T1852" s="13"/>
      <c r="U1852" s="5"/>
      <c r="V1852" s="5"/>
      <c r="W1852" s="5"/>
      <c r="X1852" s="5"/>
      <c r="Y1852" s="5"/>
      <c r="Z1852" s="5"/>
      <c r="AA1852" s="5"/>
      <c r="AB1852" s="5"/>
      <c r="AC1852" s="5"/>
      <c r="AD1852" s="5"/>
    </row>
    <row r="1853" spans="1:30" s="6" customFormat="1" ht="26.4" x14ac:dyDescent="0.25">
      <c r="A1853" s="156">
        <f t="shared" ref="A1853:A1861" si="176">+A1852+0.1</f>
        <v>6.1</v>
      </c>
      <c r="B1853" s="160" t="s">
        <v>570</v>
      </c>
      <c r="C1853" s="128">
        <v>1</v>
      </c>
      <c r="D1853" s="177" t="s">
        <v>569</v>
      </c>
      <c r="E1853" s="158">
        <v>5629.22</v>
      </c>
      <c r="F1853" s="159">
        <f>ROUND(C1853*E1853,2)</f>
        <v>5629.22</v>
      </c>
      <c r="G1853" s="39">
        <f t="shared" si="173"/>
        <v>5629.22</v>
      </c>
      <c r="H1853" s="26">
        <f t="shared" si="174"/>
        <v>0</v>
      </c>
      <c r="I1853" s="167"/>
      <c r="R1853" s="149"/>
      <c r="S1853" s="149"/>
      <c r="T1853" s="13"/>
      <c r="U1853" s="5"/>
      <c r="V1853" s="5"/>
      <c r="W1853" s="5"/>
      <c r="X1853" s="5"/>
      <c r="Y1853" s="5"/>
      <c r="Z1853" s="5"/>
      <c r="AA1853" s="5"/>
      <c r="AB1853" s="5"/>
      <c r="AC1853" s="5"/>
      <c r="AD1853" s="5"/>
    </row>
    <row r="1854" spans="1:30" s="6" customFormat="1" ht="26.4" x14ac:dyDescent="0.25">
      <c r="A1854" s="156">
        <f t="shared" si="176"/>
        <v>6.1999999999999993</v>
      </c>
      <c r="B1854" s="160" t="s">
        <v>572</v>
      </c>
      <c r="C1854" s="128">
        <v>2</v>
      </c>
      <c r="D1854" s="177" t="s">
        <v>569</v>
      </c>
      <c r="E1854" s="158">
        <v>3831.02</v>
      </c>
      <c r="F1854" s="159">
        <f t="shared" ref="F1854:F1861" si="177">ROUND(C1854*E1854,2)</f>
        <v>7662.04</v>
      </c>
      <c r="G1854" s="39">
        <f t="shared" si="173"/>
        <v>7662.04</v>
      </c>
      <c r="H1854" s="26">
        <f t="shared" si="174"/>
        <v>0</v>
      </c>
      <c r="I1854" s="167"/>
      <c r="R1854" s="149"/>
      <c r="S1854" s="149"/>
      <c r="T1854" s="13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</row>
    <row r="1855" spans="1:30" s="6" customFormat="1" ht="26.4" x14ac:dyDescent="0.25">
      <c r="A1855" s="156">
        <f t="shared" si="176"/>
        <v>6.2999999999999989</v>
      </c>
      <c r="B1855" s="160" t="s">
        <v>573</v>
      </c>
      <c r="C1855" s="128">
        <v>8</v>
      </c>
      <c r="D1855" s="177" t="s">
        <v>569</v>
      </c>
      <c r="E1855" s="158">
        <v>3230.75</v>
      </c>
      <c r="F1855" s="159">
        <f t="shared" si="177"/>
        <v>25846</v>
      </c>
      <c r="G1855" s="39">
        <f t="shared" si="173"/>
        <v>25846</v>
      </c>
      <c r="H1855" s="26">
        <f t="shared" si="174"/>
        <v>0</v>
      </c>
      <c r="I1855" s="167"/>
      <c r="R1855" s="149"/>
      <c r="S1855" s="149"/>
      <c r="T1855" s="13"/>
      <c r="U1855" s="5"/>
      <c r="V1855" s="5"/>
      <c r="W1855" s="5"/>
      <c r="X1855" s="5"/>
      <c r="Y1855" s="5"/>
      <c r="Z1855" s="5"/>
      <c r="AA1855" s="5"/>
      <c r="AB1855" s="5"/>
      <c r="AC1855" s="5"/>
      <c r="AD1855" s="5"/>
    </row>
    <row r="1856" spans="1:30" s="6" customFormat="1" ht="26.4" x14ac:dyDescent="0.25">
      <c r="A1856" s="156">
        <f t="shared" si="176"/>
        <v>6.3999999999999986</v>
      </c>
      <c r="B1856" s="160" t="s">
        <v>724</v>
      </c>
      <c r="C1856" s="128">
        <v>3</v>
      </c>
      <c r="D1856" s="177" t="s">
        <v>569</v>
      </c>
      <c r="E1856" s="158">
        <v>7373.34</v>
      </c>
      <c r="F1856" s="159">
        <f>ROUND(C1856*E1856,2)</f>
        <v>22120.02</v>
      </c>
      <c r="G1856" s="39">
        <f t="shared" si="173"/>
        <v>22120.02</v>
      </c>
      <c r="H1856" s="26">
        <f t="shared" si="174"/>
        <v>0</v>
      </c>
      <c r="I1856" s="167"/>
      <c r="R1856" s="149"/>
      <c r="S1856" s="149"/>
      <c r="T1856" s="13"/>
      <c r="U1856" s="5"/>
      <c r="V1856" s="5"/>
      <c r="W1856" s="5"/>
      <c r="X1856" s="5"/>
      <c r="Y1856" s="5"/>
      <c r="Z1856" s="5"/>
      <c r="AA1856" s="5"/>
      <c r="AB1856" s="5"/>
      <c r="AC1856" s="5"/>
      <c r="AD1856" s="5"/>
    </row>
    <row r="1857" spans="1:30" s="6" customFormat="1" ht="26.4" x14ac:dyDescent="0.25">
      <c r="A1857" s="156">
        <f t="shared" si="176"/>
        <v>6.4999999999999982</v>
      </c>
      <c r="B1857" s="160" t="s">
        <v>687</v>
      </c>
      <c r="C1857" s="128">
        <v>1</v>
      </c>
      <c r="D1857" s="177" t="s">
        <v>569</v>
      </c>
      <c r="E1857" s="158">
        <v>7913.55</v>
      </c>
      <c r="F1857" s="159">
        <f t="shared" si="177"/>
        <v>7913.55</v>
      </c>
      <c r="G1857" s="39">
        <f t="shared" si="173"/>
        <v>7913.55</v>
      </c>
      <c r="H1857" s="26">
        <f t="shared" si="174"/>
        <v>0</v>
      </c>
      <c r="I1857" s="167"/>
      <c r="R1857" s="149"/>
      <c r="S1857" s="149"/>
      <c r="T1857" s="13"/>
      <c r="U1857" s="5"/>
      <c r="V1857" s="5"/>
      <c r="W1857" s="5"/>
      <c r="X1857" s="5"/>
      <c r="Y1857" s="5"/>
      <c r="Z1857" s="5"/>
      <c r="AA1857" s="5"/>
      <c r="AB1857" s="5"/>
      <c r="AC1857" s="5"/>
      <c r="AD1857" s="5"/>
    </row>
    <row r="1858" spans="1:30" s="6" customFormat="1" ht="26.4" x14ac:dyDescent="0.25">
      <c r="A1858" s="156">
        <f t="shared" si="176"/>
        <v>6.5999999999999979</v>
      </c>
      <c r="B1858" s="160" t="s">
        <v>575</v>
      </c>
      <c r="C1858" s="128">
        <v>1</v>
      </c>
      <c r="D1858" s="177" t="s">
        <v>569</v>
      </c>
      <c r="E1858" s="158">
        <v>7159.26</v>
      </c>
      <c r="F1858" s="159">
        <f t="shared" si="177"/>
        <v>7159.26</v>
      </c>
      <c r="G1858" s="39">
        <f t="shared" si="173"/>
        <v>7159.26</v>
      </c>
      <c r="H1858" s="26">
        <f t="shared" si="174"/>
        <v>0</v>
      </c>
      <c r="I1858" s="167"/>
      <c r="R1858" s="149"/>
      <c r="S1858" s="149"/>
      <c r="T1858" s="13"/>
      <c r="U1858" s="5"/>
      <c r="V1858" s="5"/>
      <c r="W1858" s="5"/>
      <c r="X1858" s="5"/>
      <c r="Y1858" s="5"/>
      <c r="Z1858" s="5"/>
      <c r="AA1858" s="5"/>
      <c r="AB1858" s="5"/>
      <c r="AC1858" s="5"/>
      <c r="AD1858" s="5"/>
    </row>
    <row r="1859" spans="1:30" s="6" customFormat="1" ht="26.4" x14ac:dyDescent="0.25">
      <c r="A1859" s="156">
        <f t="shared" si="176"/>
        <v>6.6999999999999975</v>
      </c>
      <c r="B1859" s="160" t="s">
        <v>576</v>
      </c>
      <c r="C1859" s="128">
        <v>8</v>
      </c>
      <c r="D1859" s="177" t="s">
        <v>569</v>
      </c>
      <c r="E1859" s="158">
        <v>4741.8999999999996</v>
      </c>
      <c r="F1859" s="159">
        <f t="shared" si="177"/>
        <v>37935.199999999997</v>
      </c>
      <c r="G1859" s="39">
        <f t="shared" si="173"/>
        <v>37935.199999999997</v>
      </c>
      <c r="H1859" s="26">
        <f t="shared" si="174"/>
        <v>0</v>
      </c>
      <c r="I1859" s="167"/>
      <c r="R1859" s="149"/>
      <c r="S1859" s="149"/>
      <c r="T1859" s="13"/>
      <c r="U1859" s="5"/>
      <c r="V1859" s="5"/>
      <c r="W1859" s="5"/>
      <c r="X1859" s="5"/>
      <c r="Y1859" s="5"/>
      <c r="Z1859" s="5"/>
      <c r="AA1859" s="5"/>
      <c r="AB1859" s="5"/>
      <c r="AC1859" s="5"/>
      <c r="AD1859" s="5"/>
    </row>
    <row r="1860" spans="1:30" s="6" customFormat="1" ht="26.4" x14ac:dyDescent="0.25">
      <c r="A1860" s="156">
        <f t="shared" si="176"/>
        <v>6.7999999999999972</v>
      </c>
      <c r="B1860" s="160" t="s">
        <v>578</v>
      </c>
      <c r="C1860" s="128">
        <v>1</v>
      </c>
      <c r="D1860" s="177" t="s">
        <v>569</v>
      </c>
      <c r="E1860" s="158">
        <v>4251.21</v>
      </c>
      <c r="F1860" s="159">
        <f t="shared" si="177"/>
        <v>4251.21</v>
      </c>
      <c r="G1860" s="39">
        <f t="shared" si="173"/>
        <v>4251.21</v>
      </c>
      <c r="H1860" s="26">
        <f t="shared" si="174"/>
        <v>0</v>
      </c>
      <c r="I1860" s="167"/>
      <c r="R1860" s="149"/>
      <c r="S1860" s="149"/>
      <c r="T1860" s="13"/>
      <c r="U1860" s="5"/>
      <c r="V1860" s="5"/>
      <c r="W1860" s="5"/>
      <c r="X1860" s="5"/>
      <c r="Y1860" s="5"/>
      <c r="Z1860" s="5"/>
      <c r="AA1860" s="5"/>
      <c r="AB1860" s="5"/>
      <c r="AC1860" s="5"/>
      <c r="AD1860" s="5"/>
    </row>
    <row r="1861" spans="1:30" s="6" customFormat="1" x14ac:dyDescent="0.25">
      <c r="A1861" s="156">
        <f t="shared" si="176"/>
        <v>6.8999999999999968</v>
      </c>
      <c r="B1861" s="160" t="s">
        <v>690</v>
      </c>
      <c r="C1861" s="128">
        <v>10</v>
      </c>
      <c r="D1861" s="177" t="s">
        <v>569</v>
      </c>
      <c r="E1861" s="158">
        <v>1067.19</v>
      </c>
      <c r="F1861" s="159">
        <f t="shared" si="177"/>
        <v>10671.9</v>
      </c>
      <c r="G1861" s="39">
        <f t="shared" si="173"/>
        <v>10671.9</v>
      </c>
      <c r="H1861" s="26">
        <f t="shared" si="174"/>
        <v>0</v>
      </c>
      <c r="I1861" s="167"/>
      <c r="R1861" s="149"/>
      <c r="S1861" s="149"/>
      <c r="T1861" s="13"/>
      <c r="U1861" s="5"/>
      <c r="V1861" s="5"/>
      <c r="W1861" s="5"/>
      <c r="X1861" s="5"/>
      <c r="Y1861" s="5"/>
      <c r="Z1861" s="5"/>
      <c r="AA1861" s="5"/>
      <c r="AB1861" s="5"/>
      <c r="AC1861" s="5"/>
      <c r="AD1861" s="5"/>
    </row>
    <row r="1862" spans="1:30" s="6" customFormat="1" x14ac:dyDescent="0.25">
      <c r="A1862" s="254">
        <v>6.1</v>
      </c>
      <c r="B1862" s="193" t="s">
        <v>691</v>
      </c>
      <c r="C1862" s="130">
        <v>25</v>
      </c>
      <c r="D1862" s="227" t="s">
        <v>569</v>
      </c>
      <c r="E1862" s="165">
        <v>750</v>
      </c>
      <c r="F1862" s="255">
        <f>ROUND(C1862*E1862,2)</f>
        <v>18750</v>
      </c>
      <c r="G1862" s="39">
        <f t="shared" si="173"/>
        <v>18750</v>
      </c>
      <c r="H1862" s="26">
        <f t="shared" si="174"/>
        <v>0</v>
      </c>
      <c r="I1862" s="167"/>
      <c r="R1862" s="149"/>
      <c r="S1862" s="149"/>
      <c r="T1862" s="13"/>
      <c r="U1862" s="5"/>
      <c r="V1862" s="5"/>
      <c r="W1862" s="5"/>
      <c r="X1862" s="5"/>
      <c r="Y1862" s="5"/>
      <c r="Z1862" s="5"/>
      <c r="AA1862" s="5"/>
      <c r="AB1862" s="5"/>
      <c r="AC1862" s="5"/>
      <c r="AD1862" s="5"/>
    </row>
    <row r="1863" spans="1:30" s="6" customFormat="1" x14ac:dyDescent="0.25">
      <c r="A1863" s="168"/>
      <c r="B1863" s="157" t="s">
        <v>581</v>
      </c>
      <c r="C1863" s="128"/>
      <c r="D1863" s="153"/>
      <c r="E1863" s="158"/>
      <c r="F1863" s="159"/>
      <c r="G1863" s="39">
        <f t="shared" si="173"/>
        <v>0</v>
      </c>
      <c r="H1863" s="26">
        <f t="shared" si="174"/>
        <v>0</v>
      </c>
      <c r="I1863" s="167"/>
      <c r="R1863" s="149"/>
      <c r="S1863" s="149"/>
      <c r="T1863" s="13"/>
      <c r="U1863" s="5"/>
      <c r="V1863" s="5"/>
      <c r="W1863" s="5"/>
      <c r="X1863" s="5"/>
      <c r="Y1863" s="5"/>
      <c r="Z1863" s="5"/>
      <c r="AA1863" s="5"/>
      <c r="AB1863" s="5"/>
      <c r="AC1863" s="5"/>
      <c r="AD1863" s="5"/>
    </row>
    <row r="1864" spans="1:30" s="6" customFormat="1" x14ac:dyDescent="0.25">
      <c r="A1864" s="161">
        <v>7</v>
      </c>
      <c r="B1864" s="175" t="s">
        <v>582</v>
      </c>
      <c r="C1864" s="128"/>
      <c r="D1864" s="153"/>
      <c r="E1864" s="158"/>
      <c r="F1864" s="159"/>
      <c r="G1864" s="39">
        <f t="shared" si="173"/>
        <v>0</v>
      </c>
      <c r="H1864" s="26">
        <f t="shared" si="174"/>
        <v>0</v>
      </c>
      <c r="I1864" s="167"/>
      <c r="R1864" s="149"/>
      <c r="S1864" s="149"/>
      <c r="T1864" s="13"/>
      <c r="U1864" s="5"/>
      <c r="V1864" s="5"/>
      <c r="W1864" s="5"/>
      <c r="X1864" s="5"/>
      <c r="Y1864" s="5"/>
      <c r="Z1864" s="5"/>
      <c r="AA1864" s="5"/>
      <c r="AB1864" s="5"/>
      <c r="AC1864" s="5"/>
      <c r="AD1864" s="5"/>
    </row>
    <row r="1865" spans="1:30" s="6" customFormat="1" x14ac:dyDescent="0.25">
      <c r="A1865" s="156">
        <f>+A1864+0.1</f>
        <v>7.1</v>
      </c>
      <c r="B1865" s="182" t="s">
        <v>725</v>
      </c>
      <c r="C1865" s="128">
        <v>6</v>
      </c>
      <c r="D1865" s="177" t="s">
        <v>569</v>
      </c>
      <c r="E1865" s="158">
        <v>2696.28</v>
      </c>
      <c r="F1865" s="159">
        <f>ROUND(C1865*E1865,2)</f>
        <v>16177.68</v>
      </c>
      <c r="G1865" s="39">
        <f t="shared" si="173"/>
        <v>16177.68</v>
      </c>
      <c r="H1865" s="26">
        <f t="shared" si="174"/>
        <v>0</v>
      </c>
      <c r="I1865" s="167"/>
      <c r="R1865" s="149"/>
      <c r="S1865" s="149"/>
      <c r="T1865" s="13"/>
      <c r="U1865" s="5"/>
      <c r="V1865" s="5"/>
      <c r="W1865" s="5"/>
      <c r="X1865" s="5"/>
      <c r="Y1865" s="5"/>
      <c r="Z1865" s="5"/>
      <c r="AA1865" s="5"/>
      <c r="AB1865" s="5"/>
      <c r="AC1865" s="5"/>
      <c r="AD1865" s="5"/>
    </row>
    <row r="1866" spans="1:30" s="6" customFormat="1" x14ac:dyDescent="0.25">
      <c r="A1866" s="156">
        <f>+A1865+0.1</f>
        <v>7.1999999999999993</v>
      </c>
      <c r="B1866" s="182" t="s">
        <v>583</v>
      </c>
      <c r="C1866" s="128">
        <v>4</v>
      </c>
      <c r="D1866" s="177" t="s">
        <v>569</v>
      </c>
      <c r="E1866" s="158">
        <v>1713.53</v>
      </c>
      <c r="F1866" s="159">
        <f>ROUND(C1866*E1866,2)</f>
        <v>6854.12</v>
      </c>
      <c r="G1866" s="39">
        <f t="shared" si="173"/>
        <v>6854.12</v>
      </c>
      <c r="H1866" s="26">
        <f t="shared" si="174"/>
        <v>0</v>
      </c>
      <c r="I1866" s="167"/>
      <c r="R1866" s="149"/>
      <c r="S1866" s="149"/>
      <c r="T1866" s="13"/>
      <c r="U1866" s="5"/>
      <c r="V1866" s="5"/>
      <c r="W1866" s="5"/>
      <c r="X1866" s="5"/>
      <c r="Y1866" s="5"/>
      <c r="Z1866" s="5"/>
      <c r="AA1866" s="5"/>
      <c r="AB1866" s="5"/>
      <c r="AC1866" s="5"/>
      <c r="AD1866" s="5"/>
    </row>
    <row r="1867" spans="1:30" s="6" customFormat="1" x14ac:dyDescent="0.25">
      <c r="A1867" s="156">
        <f>+A1866+0.1</f>
        <v>7.2999999999999989</v>
      </c>
      <c r="B1867" s="182" t="s">
        <v>584</v>
      </c>
      <c r="C1867" s="128">
        <v>52</v>
      </c>
      <c r="D1867" s="177" t="s">
        <v>569</v>
      </c>
      <c r="E1867" s="158">
        <v>1565.4</v>
      </c>
      <c r="F1867" s="159">
        <f>ROUND(C1867*E1867,2)</f>
        <v>81400.800000000003</v>
      </c>
      <c r="G1867" s="39">
        <f t="shared" si="173"/>
        <v>81400.800000000003</v>
      </c>
      <c r="H1867" s="26">
        <f t="shared" si="174"/>
        <v>0</v>
      </c>
      <c r="I1867" s="167"/>
      <c r="R1867" s="149"/>
      <c r="S1867" s="149"/>
      <c r="T1867" s="13"/>
      <c r="U1867" s="5"/>
      <c r="V1867" s="5"/>
      <c r="W1867" s="5"/>
      <c r="X1867" s="5"/>
      <c r="Y1867" s="5"/>
      <c r="Z1867" s="5"/>
      <c r="AA1867" s="5"/>
      <c r="AB1867" s="5"/>
      <c r="AC1867" s="5"/>
      <c r="AD1867" s="5"/>
    </row>
    <row r="1868" spans="1:30" s="6" customFormat="1" x14ac:dyDescent="0.25">
      <c r="A1868" s="168"/>
      <c r="B1868" s="157"/>
      <c r="C1868" s="128"/>
      <c r="D1868" s="153"/>
      <c r="E1868" s="158"/>
      <c r="F1868" s="159"/>
      <c r="G1868" s="39">
        <f t="shared" si="173"/>
        <v>0</v>
      </c>
      <c r="H1868" s="26">
        <f t="shared" si="174"/>
        <v>0</v>
      </c>
      <c r="I1868" s="167"/>
      <c r="R1868" s="149"/>
      <c r="S1868" s="149"/>
      <c r="T1868" s="13"/>
      <c r="U1868" s="5"/>
      <c r="V1868" s="5"/>
      <c r="W1868" s="5"/>
      <c r="X1868" s="5"/>
      <c r="Y1868" s="5"/>
      <c r="Z1868" s="5"/>
      <c r="AA1868" s="5"/>
      <c r="AB1868" s="5"/>
      <c r="AC1868" s="5"/>
      <c r="AD1868" s="5"/>
    </row>
    <row r="1869" spans="1:30" s="6" customFormat="1" x14ac:dyDescent="0.25">
      <c r="A1869" s="202">
        <v>8</v>
      </c>
      <c r="B1869" s="175" t="s">
        <v>645</v>
      </c>
      <c r="C1869" s="198"/>
      <c r="D1869" s="153"/>
      <c r="E1869" s="158"/>
      <c r="F1869" s="159"/>
      <c r="G1869" s="39">
        <f t="shared" si="173"/>
        <v>0</v>
      </c>
      <c r="H1869" s="26">
        <f t="shared" si="174"/>
        <v>0</v>
      </c>
      <c r="I1869" s="167"/>
      <c r="R1869" s="149"/>
      <c r="S1869" s="149"/>
      <c r="T1869" s="13"/>
      <c r="U1869" s="5"/>
      <c r="V1869" s="5"/>
      <c r="W1869" s="5"/>
      <c r="X1869" s="5"/>
      <c r="Y1869" s="5"/>
      <c r="Z1869" s="5"/>
      <c r="AA1869" s="5"/>
      <c r="AB1869" s="5"/>
      <c r="AC1869" s="5"/>
      <c r="AD1869" s="5"/>
    </row>
    <row r="1870" spans="1:30" s="6" customFormat="1" x14ac:dyDescent="0.25">
      <c r="A1870" s="168"/>
      <c r="B1870" s="157"/>
      <c r="C1870" s="198"/>
      <c r="D1870" s="153"/>
      <c r="E1870" s="158"/>
      <c r="F1870" s="159"/>
      <c r="G1870" s="39">
        <f t="shared" si="173"/>
        <v>0</v>
      </c>
      <c r="H1870" s="26">
        <f t="shared" si="174"/>
        <v>0</v>
      </c>
      <c r="I1870" s="167"/>
      <c r="R1870" s="149"/>
      <c r="S1870" s="149"/>
      <c r="T1870" s="13"/>
      <c r="U1870" s="5"/>
      <c r="V1870" s="5"/>
      <c r="W1870" s="5"/>
      <c r="X1870" s="5"/>
      <c r="Y1870" s="5"/>
      <c r="Z1870" s="5"/>
      <c r="AA1870" s="5"/>
      <c r="AB1870" s="5"/>
      <c r="AC1870" s="5"/>
      <c r="AD1870" s="5"/>
    </row>
    <row r="1871" spans="1:30" s="6" customFormat="1" x14ac:dyDescent="0.25">
      <c r="A1871" s="203">
        <v>8.1</v>
      </c>
      <c r="B1871" s="175" t="s">
        <v>726</v>
      </c>
      <c r="C1871" s="237"/>
      <c r="D1871" s="153"/>
      <c r="E1871" s="158"/>
      <c r="F1871" s="159"/>
      <c r="G1871" s="39">
        <f t="shared" si="173"/>
        <v>0</v>
      </c>
      <c r="H1871" s="26">
        <f t="shared" si="174"/>
        <v>0</v>
      </c>
      <c r="I1871" s="167"/>
      <c r="R1871" s="149"/>
      <c r="S1871" s="149"/>
      <c r="T1871" s="13"/>
      <c r="U1871" s="5"/>
      <c r="V1871" s="5"/>
      <c r="W1871" s="5"/>
      <c r="X1871" s="5"/>
      <c r="Y1871" s="5"/>
      <c r="Z1871" s="5"/>
      <c r="AA1871" s="5"/>
      <c r="AB1871" s="5"/>
      <c r="AC1871" s="5"/>
      <c r="AD1871" s="5"/>
    </row>
    <row r="1872" spans="1:30" s="6" customFormat="1" x14ac:dyDescent="0.25">
      <c r="A1872" s="188" t="s">
        <v>89</v>
      </c>
      <c r="B1872" s="204" t="s">
        <v>648</v>
      </c>
      <c r="C1872" s="128">
        <v>40</v>
      </c>
      <c r="D1872" s="185" t="s">
        <v>42</v>
      </c>
      <c r="E1872" s="158">
        <v>80</v>
      </c>
      <c r="F1872" s="187">
        <f t="shared" ref="F1872:F1884" si="178">ROUND((C1872*E1872),2)</f>
        <v>3200</v>
      </c>
      <c r="G1872" s="39">
        <f t="shared" ref="G1872:G1935" si="179">ROUND(C1872*E1872,2)</f>
        <v>3200</v>
      </c>
      <c r="H1872" s="26">
        <f t="shared" si="174"/>
        <v>0</v>
      </c>
      <c r="I1872" s="167"/>
      <c r="R1872" s="149"/>
      <c r="S1872" s="149"/>
      <c r="T1872" s="13"/>
      <c r="U1872" s="5"/>
      <c r="V1872" s="5"/>
      <c r="W1872" s="5"/>
      <c r="X1872" s="5"/>
      <c r="Y1872" s="5"/>
      <c r="Z1872" s="5"/>
      <c r="AA1872" s="5"/>
      <c r="AB1872" s="5"/>
      <c r="AC1872" s="5"/>
      <c r="AD1872" s="5"/>
    </row>
    <row r="1873" spans="1:30" s="6" customFormat="1" ht="26.4" x14ac:dyDescent="0.25">
      <c r="A1873" s="188" t="s">
        <v>90</v>
      </c>
      <c r="B1873" s="201" t="s">
        <v>650</v>
      </c>
      <c r="C1873" s="128">
        <v>480</v>
      </c>
      <c r="D1873" s="205" t="s">
        <v>19</v>
      </c>
      <c r="E1873" s="158">
        <v>14.23</v>
      </c>
      <c r="F1873" s="187">
        <f t="shared" si="178"/>
        <v>6830.4</v>
      </c>
      <c r="G1873" s="39">
        <f t="shared" si="179"/>
        <v>6830.4</v>
      </c>
      <c r="H1873" s="26">
        <f t="shared" ref="H1873:H1936" si="180">G1873-F1873</f>
        <v>0</v>
      </c>
      <c r="I1873" s="167"/>
      <c r="R1873" s="149"/>
      <c r="S1873" s="149"/>
      <c r="T1873" s="13"/>
      <c r="U1873" s="5"/>
      <c r="V1873" s="5"/>
      <c r="W1873" s="5"/>
      <c r="X1873" s="5"/>
      <c r="Y1873" s="5"/>
      <c r="Z1873" s="5"/>
      <c r="AA1873" s="5"/>
      <c r="AB1873" s="5"/>
      <c r="AC1873" s="5"/>
      <c r="AD1873" s="5"/>
    </row>
    <row r="1874" spans="1:30" s="6" customFormat="1" x14ac:dyDescent="0.25">
      <c r="A1874" s="188" t="s">
        <v>92</v>
      </c>
      <c r="B1874" s="201" t="s">
        <v>652</v>
      </c>
      <c r="C1874" s="128">
        <v>80</v>
      </c>
      <c r="D1874" s="185" t="s">
        <v>42</v>
      </c>
      <c r="E1874" s="158">
        <v>84.42</v>
      </c>
      <c r="F1874" s="187">
        <f t="shared" si="178"/>
        <v>6753.6</v>
      </c>
      <c r="G1874" s="39">
        <f t="shared" si="179"/>
        <v>6753.6</v>
      </c>
      <c r="H1874" s="26">
        <f t="shared" si="180"/>
        <v>0</v>
      </c>
      <c r="I1874" s="167"/>
      <c r="R1874" s="149"/>
      <c r="S1874" s="149"/>
      <c r="T1874" s="13"/>
      <c r="U1874" s="5"/>
      <c r="V1874" s="5"/>
      <c r="W1874" s="5"/>
      <c r="X1874" s="5"/>
      <c r="Y1874" s="5"/>
      <c r="Z1874" s="5"/>
      <c r="AA1874" s="5"/>
      <c r="AB1874" s="5"/>
      <c r="AC1874" s="5"/>
      <c r="AD1874" s="5"/>
    </row>
    <row r="1875" spans="1:30" s="6" customFormat="1" x14ac:dyDescent="0.25">
      <c r="A1875" s="188" t="s">
        <v>94</v>
      </c>
      <c r="B1875" s="201" t="s">
        <v>654</v>
      </c>
      <c r="C1875" s="128">
        <v>80</v>
      </c>
      <c r="D1875" s="185" t="s">
        <v>42</v>
      </c>
      <c r="E1875" s="158">
        <v>26.5</v>
      </c>
      <c r="F1875" s="187">
        <f t="shared" si="178"/>
        <v>2120</v>
      </c>
      <c r="G1875" s="39">
        <f t="shared" si="179"/>
        <v>2120</v>
      </c>
      <c r="H1875" s="26">
        <f t="shared" si="180"/>
        <v>0</v>
      </c>
      <c r="I1875" s="167"/>
      <c r="R1875" s="149"/>
      <c r="S1875" s="149"/>
      <c r="T1875" s="13"/>
      <c r="U1875" s="5"/>
      <c r="V1875" s="5"/>
      <c r="W1875" s="5"/>
      <c r="X1875" s="5"/>
      <c r="Y1875" s="5"/>
      <c r="Z1875" s="5"/>
      <c r="AA1875" s="5"/>
      <c r="AB1875" s="5"/>
      <c r="AC1875" s="5"/>
      <c r="AD1875" s="5"/>
    </row>
    <row r="1876" spans="1:30" s="6" customFormat="1" x14ac:dyDescent="0.25">
      <c r="A1876" s="188" t="s">
        <v>96</v>
      </c>
      <c r="B1876" s="201" t="s">
        <v>656</v>
      </c>
      <c r="C1876" s="128">
        <v>60</v>
      </c>
      <c r="D1876" s="185" t="s">
        <v>19</v>
      </c>
      <c r="E1876" s="158">
        <v>292.05</v>
      </c>
      <c r="F1876" s="187">
        <f t="shared" si="178"/>
        <v>17523</v>
      </c>
      <c r="G1876" s="39">
        <f t="shared" si="179"/>
        <v>17523</v>
      </c>
      <c r="H1876" s="26">
        <f t="shared" si="180"/>
        <v>0</v>
      </c>
      <c r="I1876" s="167"/>
      <c r="R1876" s="149"/>
      <c r="S1876" s="149"/>
      <c r="T1876" s="13"/>
      <c r="U1876" s="5"/>
      <c r="V1876" s="5"/>
      <c r="W1876" s="5"/>
      <c r="X1876" s="5"/>
      <c r="Y1876" s="5"/>
      <c r="Z1876" s="5"/>
      <c r="AA1876" s="5"/>
      <c r="AB1876" s="5"/>
      <c r="AC1876" s="5"/>
      <c r="AD1876" s="5"/>
    </row>
    <row r="1877" spans="1:30" s="6" customFormat="1" x14ac:dyDescent="0.25">
      <c r="A1877" s="188" t="s">
        <v>98</v>
      </c>
      <c r="B1877" s="201" t="s">
        <v>658</v>
      </c>
      <c r="C1877" s="128">
        <v>40</v>
      </c>
      <c r="D1877" s="185" t="s">
        <v>42</v>
      </c>
      <c r="E1877" s="158">
        <v>35.4</v>
      </c>
      <c r="F1877" s="187">
        <f t="shared" si="178"/>
        <v>1416</v>
      </c>
      <c r="G1877" s="39">
        <f t="shared" si="179"/>
        <v>1416</v>
      </c>
      <c r="H1877" s="26">
        <f t="shared" si="180"/>
        <v>0</v>
      </c>
      <c r="I1877" s="167"/>
      <c r="R1877" s="149"/>
      <c r="S1877" s="149"/>
      <c r="T1877" s="13"/>
      <c r="U1877" s="5"/>
      <c r="V1877" s="5"/>
      <c r="W1877" s="5"/>
      <c r="X1877" s="5"/>
      <c r="Y1877" s="5"/>
      <c r="Z1877" s="5"/>
      <c r="AA1877" s="5"/>
      <c r="AB1877" s="5"/>
      <c r="AC1877" s="5"/>
      <c r="AD1877" s="5"/>
    </row>
    <row r="1878" spans="1:30" s="6" customFormat="1" x14ac:dyDescent="0.25">
      <c r="A1878" s="188" t="s">
        <v>100</v>
      </c>
      <c r="B1878" s="201" t="s">
        <v>660</v>
      </c>
      <c r="C1878" s="128">
        <v>40</v>
      </c>
      <c r="D1878" s="185" t="s">
        <v>42</v>
      </c>
      <c r="E1878" s="158">
        <v>28.32</v>
      </c>
      <c r="F1878" s="187">
        <f t="shared" si="178"/>
        <v>1132.8</v>
      </c>
      <c r="G1878" s="39">
        <f t="shared" si="179"/>
        <v>1132.8</v>
      </c>
      <c r="H1878" s="26">
        <f t="shared" si="180"/>
        <v>0</v>
      </c>
      <c r="I1878" s="167"/>
      <c r="R1878" s="149"/>
      <c r="S1878" s="149"/>
      <c r="T1878" s="13"/>
      <c r="U1878" s="5"/>
      <c r="V1878" s="5"/>
      <c r="W1878" s="5"/>
      <c r="X1878" s="5"/>
      <c r="Y1878" s="5"/>
      <c r="Z1878" s="5"/>
      <c r="AA1878" s="5"/>
      <c r="AB1878" s="5"/>
      <c r="AC1878" s="5"/>
      <c r="AD1878" s="5"/>
    </row>
    <row r="1879" spans="1:30" s="6" customFormat="1" x14ac:dyDescent="0.25">
      <c r="A1879" s="188" t="s">
        <v>102</v>
      </c>
      <c r="B1879" s="201" t="s">
        <v>662</v>
      </c>
      <c r="C1879" s="128">
        <v>40</v>
      </c>
      <c r="D1879" s="185" t="s">
        <v>42</v>
      </c>
      <c r="E1879" s="158">
        <v>286.36</v>
      </c>
      <c r="F1879" s="187">
        <f t="shared" si="178"/>
        <v>11454.4</v>
      </c>
      <c r="G1879" s="39">
        <f t="shared" si="179"/>
        <v>11454.4</v>
      </c>
      <c r="H1879" s="26">
        <f t="shared" si="180"/>
        <v>0</v>
      </c>
      <c r="I1879" s="167"/>
      <c r="R1879" s="149"/>
      <c r="S1879" s="149"/>
      <c r="T1879" s="13"/>
      <c r="U1879" s="5"/>
      <c r="V1879" s="5"/>
      <c r="W1879" s="5"/>
      <c r="X1879" s="5"/>
      <c r="Y1879" s="5"/>
      <c r="Z1879" s="5"/>
      <c r="AA1879" s="5"/>
      <c r="AB1879" s="5"/>
      <c r="AC1879" s="5"/>
      <c r="AD1879" s="5"/>
    </row>
    <row r="1880" spans="1:30" s="6" customFormat="1" x14ac:dyDescent="0.25">
      <c r="A1880" s="188" t="s">
        <v>104</v>
      </c>
      <c r="B1880" s="201" t="s">
        <v>664</v>
      </c>
      <c r="C1880" s="128">
        <v>40</v>
      </c>
      <c r="D1880" s="185" t="s">
        <v>42</v>
      </c>
      <c r="E1880" s="158">
        <v>380</v>
      </c>
      <c r="F1880" s="187">
        <f t="shared" si="178"/>
        <v>15200</v>
      </c>
      <c r="G1880" s="39">
        <f t="shared" si="179"/>
        <v>15200</v>
      </c>
      <c r="H1880" s="26">
        <f t="shared" si="180"/>
        <v>0</v>
      </c>
      <c r="I1880" s="167"/>
      <c r="R1880" s="149"/>
      <c r="S1880" s="149"/>
      <c r="T1880" s="13"/>
      <c r="U1880" s="5"/>
      <c r="V1880" s="5"/>
      <c r="W1880" s="5"/>
      <c r="X1880" s="5"/>
      <c r="Y1880" s="5"/>
      <c r="Z1880" s="5"/>
      <c r="AA1880" s="5"/>
      <c r="AB1880" s="5"/>
      <c r="AC1880" s="5"/>
      <c r="AD1880" s="5"/>
    </row>
    <row r="1881" spans="1:30" s="6" customFormat="1" x14ac:dyDescent="0.25">
      <c r="A1881" s="188" t="s">
        <v>717</v>
      </c>
      <c r="B1881" s="201" t="s">
        <v>171</v>
      </c>
      <c r="C1881" s="128">
        <v>40</v>
      </c>
      <c r="D1881" s="185" t="s">
        <v>42</v>
      </c>
      <c r="E1881" s="158">
        <v>21.67</v>
      </c>
      <c r="F1881" s="187">
        <f t="shared" si="178"/>
        <v>866.8</v>
      </c>
      <c r="G1881" s="39">
        <f t="shared" si="179"/>
        <v>866.8</v>
      </c>
      <c r="H1881" s="26">
        <f t="shared" si="180"/>
        <v>0</v>
      </c>
      <c r="I1881" s="167"/>
      <c r="R1881" s="149"/>
      <c r="S1881" s="149"/>
      <c r="T1881" s="13"/>
      <c r="U1881" s="5"/>
      <c r="V1881" s="5"/>
      <c r="W1881" s="5"/>
      <c r="X1881" s="5"/>
      <c r="Y1881" s="5"/>
      <c r="Z1881" s="5"/>
      <c r="AA1881" s="5"/>
      <c r="AB1881" s="5"/>
      <c r="AC1881" s="5"/>
      <c r="AD1881" s="5"/>
    </row>
    <row r="1882" spans="1:30" s="6" customFormat="1" x14ac:dyDescent="0.25">
      <c r="A1882" s="188" t="s">
        <v>718</v>
      </c>
      <c r="B1882" s="201" t="s">
        <v>667</v>
      </c>
      <c r="C1882" s="128">
        <v>40</v>
      </c>
      <c r="D1882" s="185" t="s">
        <v>42</v>
      </c>
      <c r="E1882" s="158">
        <v>350</v>
      </c>
      <c r="F1882" s="187">
        <f t="shared" si="178"/>
        <v>14000</v>
      </c>
      <c r="G1882" s="39">
        <f t="shared" si="179"/>
        <v>14000</v>
      </c>
      <c r="H1882" s="26">
        <f t="shared" si="180"/>
        <v>0</v>
      </c>
      <c r="I1882" s="167"/>
      <c r="R1882" s="149"/>
      <c r="S1882" s="149"/>
      <c r="T1882" s="13"/>
      <c r="U1882" s="5"/>
      <c r="V1882" s="5"/>
      <c r="W1882" s="5"/>
      <c r="X1882" s="5"/>
      <c r="Y1882" s="5"/>
      <c r="Z1882" s="5"/>
      <c r="AA1882" s="5"/>
      <c r="AB1882" s="5"/>
      <c r="AC1882" s="5"/>
      <c r="AD1882" s="5"/>
    </row>
    <row r="1883" spans="1:30" s="6" customFormat="1" x14ac:dyDescent="0.25">
      <c r="A1883" s="188" t="s">
        <v>719</v>
      </c>
      <c r="B1883" s="201" t="s">
        <v>669</v>
      </c>
      <c r="C1883" s="128">
        <v>79.199999999999989</v>
      </c>
      <c r="D1883" s="191" t="s">
        <v>24</v>
      </c>
      <c r="E1883" s="158">
        <v>699.05</v>
      </c>
      <c r="F1883" s="187">
        <f t="shared" si="178"/>
        <v>55364.76</v>
      </c>
      <c r="G1883" s="39">
        <f t="shared" si="179"/>
        <v>55364.76</v>
      </c>
      <c r="H1883" s="26">
        <f t="shared" si="180"/>
        <v>0</v>
      </c>
      <c r="I1883" s="167"/>
      <c r="R1883" s="149"/>
      <c r="S1883" s="149"/>
      <c r="T1883" s="13"/>
      <c r="U1883" s="5"/>
      <c r="V1883" s="5"/>
      <c r="W1883" s="5"/>
      <c r="X1883" s="5"/>
      <c r="Y1883" s="5"/>
      <c r="Z1883" s="5"/>
      <c r="AA1883" s="5"/>
      <c r="AB1883" s="5"/>
      <c r="AC1883" s="5"/>
      <c r="AD1883" s="5"/>
    </row>
    <row r="1884" spans="1:30" s="6" customFormat="1" x14ac:dyDescent="0.25">
      <c r="A1884" s="188" t="s">
        <v>720</v>
      </c>
      <c r="B1884" s="201" t="s">
        <v>174</v>
      </c>
      <c r="C1884" s="128">
        <v>40</v>
      </c>
      <c r="D1884" s="185" t="s">
        <v>42</v>
      </c>
      <c r="E1884" s="158">
        <v>450</v>
      </c>
      <c r="F1884" s="187">
        <f t="shared" si="178"/>
        <v>18000</v>
      </c>
      <c r="G1884" s="39">
        <f t="shared" si="179"/>
        <v>18000</v>
      </c>
      <c r="H1884" s="26">
        <f t="shared" si="180"/>
        <v>0</v>
      </c>
      <c r="I1884" s="167"/>
      <c r="R1884" s="149"/>
      <c r="S1884" s="149"/>
      <c r="T1884" s="13"/>
      <c r="U1884" s="5"/>
      <c r="V1884" s="5"/>
      <c r="W1884" s="5"/>
      <c r="X1884" s="5"/>
      <c r="Y1884" s="5"/>
      <c r="Z1884" s="5"/>
      <c r="AA1884" s="5"/>
      <c r="AB1884" s="5"/>
      <c r="AC1884" s="5"/>
      <c r="AD1884" s="5"/>
    </row>
    <row r="1885" spans="1:30" s="6" customFormat="1" x14ac:dyDescent="0.25">
      <c r="A1885" s="168"/>
      <c r="B1885" s="157"/>
      <c r="C1885" s="128"/>
      <c r="D1885" s="153"/>
      <c r="E1885" s="158"/>
      <c r="F1885" s="159"/>
      <c r="G1885" s="39">
        <f t="shared" si="179"/>
        <v>0</v>
      </c>
      <c r="H1885" s="26">
        <f t="shared" si="180"/>
        <v>0</v>
      </c>
      <c r="I1885" s="167"/>
      <c r="R1885" s="149"/>
      <c r="S1885" s="149"/>
      <c r="T1885" s="13"/>
      <c r="U1885" s="5"/>
      <c r="V1885" s="5"/>
      <c r="W1885" s="5"/>
      <c r="X1885" s="5"/>
      <c r="Y1885" s="5"/>
      <c r="Z1885" s="5"/>
      <c r="AA1885" s="5"/>
      <c r="AB1885" s="5"/>
      <c r="AC1885" s="5"/>
      <c r="AD1885" s="5"/>
    </row>
    <row r="1886" spans="1:30" s="6" customFormat="1" x14ac:dyDescent="0.25">
      <c r="A1886" s="161">
        <v>9</v>
      </c>
      <c r="B1886" s="144" t="s">
        <v>671</v>
      </c>
      <c r="C1886" s="128"/>
      <c r="D1886" s="153"/>
      <c r="E1886" s="158"/>
      <c r="F1886" s="159"/>
      <c r="G1886" s="39">
        <f t="shared" si="179"/>
        <v>0</v>
      </c>
      <c r="H1886" s="26">
        <f t="shared" si="180"/>
        <v>0</v>
      </c>
      <c r="I1886" s="167"/>
      <c r="R1886" s="149"/>
      <c r="S1886" s="149"/>
      <c r="T1886" s="13"/>
      <c r="U1886" s="5"/>
      <c r="V1886" s="5"/>
      <c r="W1886" s="5"/>
      <c r="X1886" s="5"/>
      <c r="Y1886" s="5"/>
      <c r="Z1886" s="5"/>
      <c r="AA1886" s="5"/>
      <c r="AB1886" s="5"/>
      <c r="AC1886" s="5"/>
      <c r="AD1886" s="5"/>
    </row>
    <row r="1887" spans="1:30" s="6" customFormat="1" ht="26.4" x14ac:dyDescent="0.25">
      <c r="A1887" s="168">
        <v>9.1</v>
      </c>
      <c r="B1887" s="160" t="s">
        <v>673</v>
      </c>
      <c r="C1887" s="128">
        <v>1</v>
      </c>
      <c r="D1887" s="177" t="s">
        <v>569</v>
      </c>
      <c r="E1887" s="158">
        <v>12382.68</v>
      </c>
      <c r="F1887" s="159">
        <f>ROUND(C1887*E1887,2)</f>
        <v>12382.68</v>
      </c>
      <c r="G1887" s="39">
        <f t="shared" si="179"/>
        <v>12382.68</v>
      </c>
      <c r="H1887" s="26">
        <f t="shared" si="180"/>
        <v>0</v>
      </c>
      <c r="I1887" s="167"/>
      <c r="R1887" s="149"/>
      <c r="S1887" s="149"/>
      <c r="T1887" s="13"/>
      <c r="U1887" s="5"/>
      <c r="V1887" s="5"/>
      <c r="W1887" s="5"/>
      <c r="X1887" s="5"/>
      <c r="Y1887" s="5"/>
      <c r="Z1887" s="5"/>
      <c r="AA1887" s="5"/>
      <c r="AB1887" s="5"/>
      <c r="AC1887" s="5"/>
      <c r="AD1887" s="5"/>
    </row>
    <row r="1888" spans="1:30" s="6" customFormat="1" x14ac:dyDescent="0.25">
      <c r="A1888" s="168">
        <v>9.1999999999999993</v>
      </c>
      <c r="B1888" s="160" t="s">
        <v>674</v>
      </c>
      <c r="C1888" s="128">
        <v>1</v>
      </c>
      <c r="D1888" s="177" t="s">
        <v>569</v>
      </c>
      <c r="E1888" s="158">
        <v>7304.14</v>
      </c>
      <c r="F1888" s="159">
        <f>ROUND(C1888*E1888,2)</f>
        <v>7304.14</v>
      </c>
      <c r="G1888" s="39">
        <f t="shared" si="179"/>
        <v>7304.14</v>
      </c>
      <c r="H1888" s="26">
        <f t="shared" si="180"/>
        <v>0</v>
      </c>
      <c r="I1888" s="167"/>
      <c r="R1888" s="149"/>
      <c r="S1888" s="149"/>
      <c r="T1888" s="13"/>
      <c r="U1888" s="5"/>
      <c r="V1888" s="5"/>
      <c r="W1888" s="5"/>
      <c r="X1888" s="5"/>
      <c r="Y1888" s="5"/>
      <c r="Z1888" s="5"/>
      <c r="AA1888" s="5"/>
      <c r="AB1888" s="5"/>
      <c r="AC1888" s="5"/>
      <c r="AD1888" s="5"/>
    </row>
    <row r="1889" spans="1:30" s="6" customFormat="1" x14ac:dyDescent="0.25">
      <c r="A1889" s="168"/>
      <c r="B1889" s="160"/>
      <c r="C1889" s="128"/>
      <c r="D1889" s="177"/>
      <c r="E1889" s="158"/>
      <c r="F1889" s="159"/>
      <c r="G1889" s="39">
        <f t="shared" si="179"/>
        <v>0</v>
      </c>
      <c r="H1889" s="26">
        <f t="shared" si="180"/>
        <v>0</v>
      </c>
      <c r="I1889" s="167"/>
      <c r="R1889" s="149"/>
      <c r="S1889" s="149"/>
      <c r="T1889" s="13"/>
      <c r="U1889" s="5"/>
      <c r="V1889" s="5"/>
      <c r="W1889" s="5"/>
      <c r="X1889" s="5"/>
      <c r="Y1889" s="5"/>
      <c r="Z1889" s="5"/>
      <c r="AA1889" s="5"/>
      <c r="AB1889" s="5"/>
      <c r="AC1889" s="5"/>
      <c r="AD1889" s="5"/>
    </row>
    <row r="1890" spans="1:30" s="6" customFormat="1" x14ac:dyDescent="0.25">
      <c r="A1890" s="161">
        <v>10</v>
      </c>
      <c r="B1890" s="175" t="s">
        <v>585</v>
      </c>
      <c r="C1890" s="237"/>
      <c r="D1890" s="153"/>
      <c r="E1890" s="158"/>
      <c r="F1890" s="159"/>
      <c r="G1890" s="39">
        <f t="shared" si="179"/>
        <v>0</v>
      </c>
      <c r="H1890" s="26">
        <f t="shared" si="180"/>
        <v>0</v>
      </c>
      <c r="I1890" s="167"/>
      <c r="R1890" s="149"/>
      <c r="S1890" s="149"/>
      <c r="T1890" s="13"/>
      <c r="U1890" s="5"/>
      <c r="V1890" s="5"/>
      <c r="W1890" s="5"/>
      <c r="X1890" s="5"/>
      <c r="Y1890" s="5"/>
      <c r="Z1890" s="5"/>
      <c r="AA1890" s="5"/>
      <c r="AB1890" s="5"/>
      <c r="AC1890" s="5"/>
      <c r="AD1890" s="5"/>
    </row>
    <row r="1891" spans="1:30" s="6" customFormat="1" x14ac:dyDescent="0.25">
      <c r="A1891" s="168"/>
      <c r="B1891" s="157"/>
      <c r="C1891" s="198"/>
      <c r="D1891" s="153"/>
      <c r="E1891" s="158"/>
      <c r="F1891" s="159"/>
      <c r="G1891" s="39">
        <f t="shared" si="179"/>
        <v>0</v>
      </c>
      <c r="H1891" s="26">
        <f t="shared" si="180"/>
        <v>0</v>
      </c>
      <c r="I1891" s="167"/>
      <c r="R1891" s="149"/>
      <c r="S1891" s="149"/>
      <c r="T1891" s="13"/>
      <c r="U1891" s="5"/>
      <c r="V1891" s="5"/>
      <c r="W1891" s="5"/>
      <c r="X1891" s="5"/>
      <c r="Y1891" s="5"/>
      <c r="Z1891" s="5"/>
      <c r="AA1891" s="5"/>
      <c r="AB1891" s="5"/>
      <c r="AC1891" s="5"/>
      <c r="AD1891" s="5"/>
    </row>
    <row r="1892" spans="1:30" s="6" customFormat="1" x14ac:dyDescent="0.25">
      <c r="A1892" s="183">
        <v>10.1</v>
      </c>
      <c r="B1892" s="184" t="s">
        <v>693</v>
      </c>
      <c r="C1892" s="128"/>
      <c r="D1892" s="185"/>
      <c r="E1892" s="158"/>
      <c r="F1892" s="187"/>
      <c r="G1892" s="39">
        <f t="shared" si="179"/>
        <v>0</v>
      </c>
      <c r="H1892" s="26">
        <f t="shared" si="180"/>
        <v>0</v>
      </c>
      <c r="I1892" s="167"/>
      <c r="R1892" s="149"/>
      <c r="S1892" s="149"/>
      <c r="T1892" s="13"/>
      <c r="U1892" s="5"/>
      <c r="V1892" s="5"/>
      <c r="W1892" s="5"/>
      <c r="X1892" s="5"/>
      <c r="Y1892" s="5"/>
      <c r="Z1892" s="5"/>
      <c r="AA1892" s="5"/>
      <c r="AB1892" s="5"/>
      <c r="AC1892" s="5"/>
      <c r="AD1892" s="5"/>
    </row>
    <row r="1893" spans="1:30" s="6" customFormat="1" x14ac:dyDescent="0.25">
      <c r="A1893" s="188" t="s">
        <v>647</v>
      </c>
      <c r="B1893" s="189" t="s">
        <v>18</v>
      </c>
      <c r="C1893" s="128">
        <v>1</v>
      </c>
      <c r="D1893" s="185" t="s">
        <v>42</v>
      </c>
      <c r="E1893" s="158">
        <v>291.64999999999998</v>
      </c>
      <c r="F1893" s="190">
        <f t="shared" ref="F1893:F1900" si="181">ROUND(E1893*C1893,2)</f>
        <v>291.64999999999998</v>
      </c>
      <c r="G1893" s="39">
        <f t="shared" si="179"/>
        <v>291.64999999999998</v>
      </c>
      <c r="H1893" s="26">
        <f t="shared" si="180"/>
        <v>0</v>
      </c>
      <c r="I1893" s="167"/>
      <c r="R1893" s="149"/>
      <c r="S1893" s="149"/>
      <c r="T1893" s="13"/>
      <c r="U1893" s="5"/>
      <c r="V1893" s="5"/>
      <c r="W1893" s="5"/>
      <c r="X1893" s="5"/>
      <c r="Y1893" s="5"/>
      <c r="Z1893" s="5"/>
      <c r="AA1893" s="5"/>
      <c r="AB1893" s="5"/>
      <c r="AC1893" s="5"/>
      <c r="AD1893" s="5"/>
    </row>
    <row r="1894" spans="1:30" s="6" customFormat="1" ht="26.4" x14ac:dyDescent="0.25">
      <c r="A1894" s="188" t="s">
        <v>649</v>
      </c>
      <c r="B1894" s="189" t="s">
        <v>613</v>
      </c>
      <c r="C1894" s="128">
        <v>12.5</v>
      </c>
      <c r="D1894" s="191" t="s">
        <v>19</v>
      </c>
      <c r="E1894" s="158">
        <v>1410.47</v>
      </c>
      <c r="F1894" s="190">
        <f t="shared" si="181"/>
        <v>17630.88</v>
      </c>
      <c r="G1894" s="39">
        <f t="shared" si="179"/>
        <v>17630.88</v>
      </c>
      <c r="H1894" s="26">
        <f t="shared" si="180"/>
        <v>0</v>
      </c>
      <c r="I1894" s="167"/>
      <c r="R1894" s="149"/>
      <c r="S1894" s="149"/>
      <c r="T1894" s="13"/>
      <c r="U1894" s="5"/>
      <c r="V1894" s="5"/>
      <c r="W1894" s="5"/>
      <c r="X1894" s="5"/>
      <c r="Y1894" s="5"/>
      <c r="Z1894" s="5"/>
      <c r="AA1894" s="5"/>
      <c r="AB1894" s="5"/>
      <c r="AC1894" s="5"/>
      <c r="AD1894" s="5"/>
    </row>
    <row r="1895" spans="1:30" s="6" customFormat="1" ht="26.4" x14ac:dyDescent="0.25">
      <c r="A1895" s="188" t="s">
        <v>651</v>
      </c>
      <c r="B1895" s="160" t="s">
        <v>573</v>
      </c>
      <c r="C1895" s="128">
        <v>4</v>
      </c>
      <c r="D1895" s="191" t="s">
        <v>42</v>
      </c>
      <c r="E1895" s="158">
        <v>2767.21</v>
      </c>
      <c r="F1895" s="190">
        <f t="shared" si="181"/>
        <v>11068.84</v>
      </c>
      <c r="G1895" s="39">
        <f t="shared" si="179"/>
        <v>11068.84</v>
      </c>
      <c r="H1895" s="26">
        <f t="shared" si="180"/>
        <v>0</v>
      </c>
      <c r="I1895" s="167"/>
      <c r="R1895" s="149"/>
      <c r="S1895" s="149"/>
      <c r="T1895" s="13"/>
      <c r="U1895" s="5"/>
      <c r="V1895" s="5"/>
      <c r="W1895" s="5"/>
      <c r="X1895" s="5"/>
      <c r="Y1895" s="5"/>
      <c r="Z1895" s="5"/>
      <c r="AA1895" s="5"/>
      <c r="AB1895" s="5"/>
      <c r="AC1895" s="5"/>
      <c r="AD1895" s="5"/>
    </row>
    <row r="1896" spans="1:30" s="6" customFormat="1" x14ac:dyDescent="0.25">
      <c r="A1896" s="188" t="s">
        <v>653</v>
      </c>
      <c r="B1896" s="196" t="s">
        <v>614</v>
      </c>
      <c r="C1896" s="128">
        <v>2</v>
      </c>
      <c r="D1896" s="191" t="s">
        <v>42</v>
      </c>
      <c r="E1896" s="158">
        <v>1565.4</v>
      </c>
      <c r="F1896" s="190">
        <f t="shared" si="181"/>
        <v>3130.8</v>
      </c>
      <c r="G1896" s="39">
        <f t="shared" si="179"/>
        <v>3130.8</v>
      </c>
      <c r="H1896" s="26">
        <f t="shared" si="180"/>
        <v>0</v>
      </c>
      <c r="I1896" s="167"/>
      <c r="R1896" s="149"/>
      <c r="S1896" s="149"/>
      <c r="T1896" s="13"/>
      <c r="U1896" s="5"/>
      <c r="V1896" s="5"/>
      <c r="W1896" s="5"/>
      <c r="X1896" s="5"/>
      <c r="Y1896" s="5"/>
      <c r="Z1896" s="5"/>
      <c r="AA1896" s="5"/>
      <c r="AB1896" s="5"/>
      <c r="AC1896" s="5"/>
      <c r="AD1896" s="5"/>
    </row>
    <row r="1897" spans="1:30" s="6" customFormat="1" x14ac:dyDescent="0.25">
      <c r="A1897" s="188" t="s">
        <v>655</v>
      </c>
      <c r="B1897" s="196" t="s">
        <v>593</v>
      </c>
      <c r="C1897" s="128">
        <v>2</v>
      </c>
      <c r="D1897" s="191" t="s">
        <v>42</v>
      </c>
      <c r="E1897" s="158">
        <v>750</v>
      </c>
      <c r="F1897" s="190">
        <f t="shared" si="181"/>
        <v>1500</v>
      </c>
      <c r="G1897" s="39">
        <f t="shared" si="179"/>
        <v>1500</v>
      </c>
      <c r="H1897" s="26">
        <f t="shared" si="180"/>
        <v>0</v>
      </c>
      <c r="I1897" s="167"/>
      <c r="R1897" s="149"/>
      <c r="S1897" s="149"/>
      <c r="T1897" s="13"/>
      <c r="U1897" s="5"/>
      <c r="V1897" s="5"/>
      <c r="W1897" s="5"/>
      <c r="X1897" s="5"/>
      <c r="Y1897" s="5"/>
      <c r="Z1897" s="5"/>
      <c r="AA1897" s="5"/>
      <c r="AB1897" s="5"/>
      <c r="AC1897" s="5"/>
      <c r="AD1897" s="5"/>
    </row>
    <row r="1898" spans="1:30" s="6" customFormat="1" x14ac:dyDescent="0.25">
      <c r="A1898" s="188" t="s">
        <v>657</v>
      </c>
      <c r="B1898" s="196" t="s">
        <v>694</v>
      </c>
      <c r="C1898" s="128">
        <v>8.25</v>
      </c>
      <c r="D1898" s="191" t="s">
        <v>24</v>
      </c>
      <c r="E1898" s="158">
        <v>130.81</v>
      </c>
      <c r="F1898" s="190">
        <f t="shared" si="181"/>
        <v>1079.18</v>
      </c>
      <c r="G1898" s="39">
        <f t="shared" si="179"/>
        <v>1079.18</v>
      </c>
      <c r="H1898" s="26">
        <f t="shared" si="180"/>
        <v>0</v>
      </c>
      <c r="I1898" s="167"/>
      <c r="R1898" s="149"/>
      <c r="S1898" s="149"/>
      <c r="T1898" s="13"/>
      <c r="U1898" s="5"/>
      <c r="V1898" s="5"/>
      <c r="W1898" s="5"/>
      <c r="X1898" s="5"/>
      <c r="Y1898" s="5"/>
      <c r="Z1898" s="5"/>
      <c r="AA1898" s="5"/>
      <c r="AB1898" s="5"/>
      <c r="AC1898" s="5"/>
      <c r="AD1898" s="5"/>
    </row>
    <row r="1899" spans="1:30" s="6" customFormat="1" ht="26.25" customHeight="1" x14ac:dyDescent="0.25">
      <c r="A1899" s="188" t="s">
        <v>659</v>
      </c>
      <c r="B1899" s="160" t="s">
        <v>562</v>
      </c>
      <c r="C1899" s="128">
        <v>7.84</v>
      </c>
      <c r="D1899" s="191" t="s">
        <v>24</v>
      </c>
      <c r="E1899" s="158">
        <v>172.55</v>
      </c>
      <c r="F1899" s="190">
        <f t="shared" si="181"/>
        <v>1352.79</v>
      </c>
      <c r="G1899" s="39">
        <f t="shared" si="179"/>
        <v>1352.79</v>
      </c>
      <c r="H1899" s="26">
        <f t="shared" si="180"/>
        <v>0</v>
      </c>
      <c r="I1899" s="167"/>
      <c r="R1899" s="149"/>
      <c r="S1899" s="149"/>
      <c r="T1899" s="13"/>
      <c r="U1899" s="5"/>
      <c r="V1899" s="5"/>
      <c r="W1899" s="5"/>
      <c r="X1899" s="5"/>
      <c r="Y1899" s="5"/>
      <c r="Z1899" s="5"/>
      <c r="AA1899" s="5"/>
      <c r="AB1899" s="5"/>
      <c r="AC1899" s="5"/>
      <c r="AD1899" s="5"/>
    </row>
    <row r="1900" spans="1:30" s="6" customFormat="1" ht="26.4" x14ac:dyDescent="0.25">
      <c r="A1900" s="188" t="s">
        <v>661</v>
      </c>
      <c r="B1900" s="160" t="s">
        <v>563</v>
      </c>
      <c r="C1900" s="128">
        <v>1</v>
      </c>
      <c r="D1900" s="191" t="s">
        <v>569</v>
      </c>
      <c r="E1900" s="158">
        <v>204.64</v>
      </c>
      <c r="F1900" s="190">
        <f t="shared" si="181"/>
        <v>204.64</v>
      </c>
      <c r="G1900" s="39">
        <f t="shared" si="179"/>
        <v>204.64</v>
      </c>
      <c r="H1900" s="26">
        <f t="shared" si="180"/>
        <v>0</v>
      </c>
      <c r="I1900" s="167"/>
      <c r="R1900" s="149"/>
      <c r="S1900" s="149"/>
      <c r="T1900" s="13"/>
      <c r="U1900" s="5"/>
      <c r="V1900" s="5"/>
      <c r="W1900" s="5"/>
      <c r="X1900" s="5"/>
      <c r="Y1900" s="5"/>
      <c r="Z1900" s="5"/>
      <c r="AA1900" s="5"/>
      <c r="AB1900" s="5"/>
      <c r="AC1900" s="5"/>
      <c r="AD1900" s="5"/>
    </row>
    <row r="1901" spans="1:30" s="6" customFormat="1" x14ac:dyDescent="0.25">
      <c r="A1901" s="188" t="s">
        <v>663</v>
      </c>
      <c r="B1901" s="196" t="s">
        <v>599</v>
      </c>
      <c r="C1901" s="128">
        <v>1</v>
      </c>
      <c r="D1901" s="191" t="s">
        <v>569</v>
      </c>
      <c r="E1901" s="158">
        <v>10500</v>
      </c>
      <c r="F1901" s="190">
        <f>ROUND(E1901*C1901,2)</f>
        <v>10500</v>
      </c>
      <c r="G1901" s="39">
        <f t="shared" si="179"/>
        <v>10500</v>
      </c>
      <c r="H1901" s="26">
        <f t="shared" si="180"/>
        <v>0</v>
      </c>
      <c r="I1901" s="167"/>
      <c r="R1901" s="149"/>
      <c r="S1901" s="149"/>
      <c r="T1901" s="13"/>
      <c r="U1901" s="5"/>
      <c r="V1901" s="5"/>
      <c r="W1901" s="5"/>
      <c r="X1901" s="5"/>
      <c r="Y1901" s="5"/>
      <c r="Z1901" s="5"/>
      <c r="AA1901" s="5"/>
      <c r="AB1901" s="5"/>
      <c r="AC1901" s="5"/>
      <c r="AD1901" s="5"/>
    </row>
    <row r="1902" spans="1:30" s="6" customFormat="1" x14ac:dyDescent="0.25">
      <c r="A1902" s="208"/>
      <c r="B1902" s="253"/>
      <c r="C1902" s="128"/>
      <c r="D1902" s="171"/>
      <c r="E1902" s="158"/>
      <c r="F1902" s="207"/>
      <c r="G1902" s="39">
        <f t="shared" si="179"/>
        <v>0</v>
      </c>
      <c r="H1902" s="26">
        <f t="shared" si="180"/>
        <v>0</v>
      </c>
      <c r="I1902" s="167"/>
      <c r="R1902" s="149"/>
      <c r="S1902" s="149"/>
      <c r="T1902" s="13"/>
      <c r="U1902" s="5"/>
      <c r="V1902" s="5"/>
      <c r="W1902" s="5"/>
      <c r="X1902" s="5"/>
      <c r="Y1902" s="5"/>
      <c r="Z1902" s="5"/>
      <c r="AA1902" s="5"/>
      <c r="AB1902" s="5"/>
      <c r="AC1902" s="5"/>
      <c r="AD1902" s="5"/>
    </row>
    <row r="1903" spans="1:30" s="6" customFormat="1" ht="39.6" x14ac:dyDescent="0.25">
      <c r="A1903" s="230">
        <v>11</v>
      </c>
      <c r="B1903" s="231" t="s">
        <v>682</v>
      </c>
      <c r="C1903" s="128">
        <v>220.87</v>
      </c>
      <c r="D1903" s="177" t="s">
        <v>19</v>
      </c>
      <c r="E1903" s="158">
        <v>25</v>
      </c>
      <c r="F1903" s="186">
        <f>ROUND(C1903*E1903,2)</f>
        <v>5521.75</v>
      </c>
      <c r="G1903" s="39">
        <f t="shared" si="179"/>
        <v>5521.75</v>
      </c>
      <c r="H1903" s="26">
        <f t="shared" si="180"/>
        <v>0</v>
      </c>
      <c r="I1903" s="167"/>
      <c r="R1903" s="149"/>
      <c r="S1903" s="149"/>
      <c r="T1903" s="13"/>
      <c r="U1903" s="5"/>
      <c r="V1903" s="5"/>
      <c r="W1903" s="5"/>
      <c r="X1903" s="5"/>
      <c r="Y1903" s="5"/>
      <c r="Z1903" s="5"/>
      <c r="AA1903" s="5"/>
      <c r="AB1903" s="5"/>
      <c r="AC1903" s="5"/>
      <c r="AD1903" s="5"/>
    </row>
    <row r="1904" spans="1:30" s="6" customFormat="1" ht="52.8" x14ac:dyDescent="0.25">
      <c r="A1904" s="230">
        <v>12</v>
      </c>
      <c r="B1904" s="231" t="s">
        <v>683</v>
      </c>
      <c r="C1904" s="128">
        <v>220.87</v>
      </c>
      <c r="D1904" s="177" t="s">
        <v>19</v>
      </c>
      <c r="E1904" s="158">
        <v>46.15</v>
      </c>
      <c r="F1904" s="186">
        <f>ROUND(C1904*E1904,2)</f>
        <v>10193.15</v>
      </c>
      <c r="G1904" s="39">
        <f t="shared" si="179"/>
        <v>10193.15</v>
      </c>
      <c r="H1904" s="26">
        <f t="shared" si="180"/>
        <v>0</v>
      </c>
      <c r="I1904" s="167"/>
      <c r="R1904" s="149"/>
      <c r="S1904" s="149"/>
      <c r="T1904" s="13"/>
      <c r="U1904" s="5"/>
      <c r="V1904" s="5"/>
      <c r="W1904" s="5"/>
      <c r="X1904" s="5"/>
      <c r="Y1904" s="5"/>
      <c r="Z1904" s="5"/>
      <c r="AA1904" s="5"/>
      <c r="AB1904" s="5"/>
      <c r="AC1904" s="5"/>
      <c r="AD1904" s="5"/>
    </row>
    <row r="1905" spans="1:30" s="6" customFormat="1" ht="26.4" x14ac:dyDescent="0.25">
      <c r="A1905" s="232">
        <v>13</v>
      </c>
      <c r="B1905" s="233" t="s">
        <v>684</v>
      </c>
      <c r="C1905" s="128">
        <v>220.87</v>
      </c>
      <c r="D1905" s="177" t="s">
        <v>19</v>
      </c>
      <c r="E1905" s="158">
        <v>11.93</v>
      </c>
      <c r="F1905" s="186">
        <f>ROUND(C1905*E1905,2)</f>
        <v>2634.98</v>
      </c>
      <c r="G1905" s="39">
        <f t="shared" si="179"/>
        <v>2634.98</v>
      </c>
      <c r="H1905" s="26">
        <f>SUM(F1532:F1905)</f>
        <v>13966917.273440009</v>
      </c>
      <c r="I1905" s="167"/>
      <c r="R1905" s="149"/>
      <c r="S1905" s="149"/>
      <c r="T1905" s="13"/>
      <c r="U1905" s="5"/>
      <c r="V1905" s="5"/>
      <c r="W1905" s="5"/>
      <c r="X1905" s="5"/>
      <c r="Y1905" s="5"/>
      <c r="Z1905" s="5"/>
      <c r="AA1905" s="5"/>
      <c r="AB1905" s="5"/>
      <c r="AC1905" s="5"/>
      <c r="AD1905" s="5"/>
    </row>
    <row r="1906" spans="1:30" s="6" customFormat="1" x14ac:dyDescent="0.25">
      <c r="A1906" s="256"/>
      <c r="B1906" s="257"/>
      <c r="C1906" s="130"/>
      <c r="D1906" s="258"/>
      <c r="E1906" s="165"/>
      <c r="F1906" s="229"/>
      <c r="G1906" s="39">
        <f t="shared" si="179"/>
        <v>0</v>
      </c>
      <c r="H1906" s="26">
        <f t="shared" si="180"/>
        <v>0</v>
      </c>
      <c r="I1906" s="167"/>
      <c r="R1906" s="149"/>
      <c r="S1906" s="149"/>
      <c r="T1906" s="13"/>
      <c r="U1906" s="5"/>
      <c r="V1906" s="5"/>
      <c r="W1906" s="5"/>
      <c r="X1906" s="5"/>
      <c r="Y1906" s="5"/>
      <c r="Z1906" s="5"/>
      <c r="AA1906" s="5"/>
      <c r="AB1906" s="5"/>
      <c r="AC1906" s="5"/>
      <c r="AD1906" s="5"/>
    </row>
    <row r="1907" spans="1:30" s="139" customFormat="1" x14ac:dyDescent="0.25">
      <c r="A1907" s="133" t="s">
        <v>727</v>
      </c>
      <c r="B1907" s="134" t="s">
        <v>728</v>
      </c>
      <c r="C1907" s="128"/>
      <c r="D1907" s="136"/>
      <c r="E1907" s="158"/>
      <c r="F1907" s="138"/>
      <c r="G1907" s="39">
        <f t="shared" si="179"/>
        <v>0</v>
      </c>
      <c r="H1907" s="26">
        <f t="shared" si="180"/>
        <v>0</v>
      </c>
      <c r="I1907" s="234"/>
      <c r="R1907" s="140"/>
      <c r="S1907" s="140"/>
      <c r="T1907" s="141"/>
      <c r="U1907" s="142"/>
      <c r="V1907" s="142"/>
      <c r="W1907" s="142"/>
      <c r="X1907" s="142"/>
      <c r="Y1907" s="142"/>
      <c r="Z1907" s="142"/>
      <c r="AA1907" s="142"/>
      <c r="AB1907" s="142"/>
      <c r="AC1907" s="142"/>
      <c r="AD1907" s="142"/>
    </row>
    <row r="1908" spans="1:30" s="6" customFormat="1" x14ac:dyDescent="0.25">
      <c r="A1908" s="143"/>
      <c r="B1908" s="144"/>
      <c r="C1908" s="128"/>
      <c r="D1908" s="146"/>
      <c r="E1908" s="158"/>
      <c r="F1908" s="148"/>
      <c r="G1908" s="39">
        <f t="shared" si="179"/>
        <v>0</v>
      </c>
      <c r="H1908" s="26">
        <f t="shared" si="180"/>
        <v>0</v>
      </c>
      <c r="I1908" s="167"/>
      <c r="R1908" s="149"/>
      <c r="S1908" s="149"/>
      <c r="T1908" s="13"/>
      <c r="U1908" s="5"/>
      <c r="V1908" s="5"/>
      <c r="W1908" s="5"/>
      <c r="X1908" s="5"/>
      <c r="Y1908" s="5"/>
      <c r="Z1908" s="5"/>
      <c r="AA1908" s="5"/>
      <c r="AB1908" s="5"/>
      <c r="AC1908" s="5"/>
      <c r="AD1908" s="5"/>
    </row>
    <row r="1909" spans="1:30" s="6" customFormat="1" x14ac:dyDescent="0.25">
      <c r="A1909" s="168">
        <v>1</v>
      </c>
      <c r="B1909" s="197" t="s">
        <v>18</v>
      </c>
      <c r="C1909" s="128">
        <v>2995</v>
      </c>
      <c r="D1909" s="153" t="s">
        <v>19</v>
      </c>
      <c r="E1909" s="158">
        <v>15.17</v>
      </c>
      <c r="F1909" s="159">
        <f>ROUND(C1909*E1909,2)</f>
        <v>45434.15</v>
      </c>
      <c r="G1909" s="39">
        <f t="shared" si="179"/>
        <v>45434.15</v>
      </c>
      <c r="H1909" s="26">
        <f t="shared" si="180"/>
        <v>0</v>
      </c>
      <c r="I1909" s="167"/>
      <c r="R1909" s="149"/>
      <c r="S1909" s="149"/>
      <c r="T1909" s="13"/>
      <c r="U1909" s="5"/>
      <c r="V1909" s="5"/>
      <c r="W1909" s="5"/>
      <c r="X1909" s="5"/>
      <c r="Y1909" s="5"/>
      <c r="Z1909" s="5"/>
      <c r="AA1909" s="5"/>
      <c r="AB1909" s="5"/>
      <c r="AC1909" s="5"/>
      <c r="AD1909" s="5"/>
    </row>
    <row r="1910" spans="1:30" s="6" customFormat="1" x14ac:dyDescent="0.25">
      <c r="A1910" s="168"/>
      <c r="B1910" s="197"/>
      <c r="C1910" s="237"/>
      <c r="D1910" s="153"/>
      <c r="E1910" s="158"/>
      <c r="F1910" s="159"/>
      <c r="G1910" s="39">
        <f t="shared" si="179"/>
        <v>0</v>
      </c>
      <c r="H1910" s="26">
        <f t="shared" si="180"/>
        <v>0</v>
      </c>
      <c r="I1910" s="167"/>
      <c r="R1910" s="149"/>
      <c r="S1910" s="149"/>
      <c r="T1910" s="13"/>
      <c r="U1910" s="5"/>
      <c r="V1910" s="5"/>
      <c r="W1910" s="5"/>
      <c r="X1910" s="5"/>
      <c r="Y1910" s="5"/>
      <c r="Z1910" s="5"/>
      <c r="AA1910" s="5"/>
      <c r="AB1910" s="5"/>
      <c r="AC1910" s="5"/>
      <c r="AD1910" s="5"/>
    </row>
    <row r="1911" spans="1:30" s="6" customFormat="1" x14ac:dyDescent="0.25">
      <c r="A1911" s="161">
        <v>2</v>
      </c>
      <c r="B1911" s="144" t="s">
        <v>20</v>
      </c>
      <c r="C1911" s="128"/>
      <c r="D1911" s="153"/>
      <c r="E1911" s="158"/>
      <c r="F1911" s="159"/>
      <c r="G1911" s="39">
        <f t="shared" si="179"/>
        <v>0</v>
      </c>
      <c r="H1911" s="26">
        <f t="shared" si="180"/>
        <v>0</v>
      </c>
      <c r="I1911" s="167"/>
      <c r="R1911" s="149"/>
      <c r="S1911" s="149"/>
      <c r="T1911" s="13"/>
      <c r="U1911" s="5"/>
      <c r="V1911" s="5"/>
      <c r="W1911" s="5"/>
      <c r="X1911" s="5"/>
      <c r="Y1911" s="5"/>
      <c r="Z1911" s="5"/>
      <c r="AA1911" s="5"/>
      <c r="AB1911" s="5"/>
      <c r="AC1911" s="5"/>
      <c r="AD1911" s="5"/>
    </row>
    <row r="1912" spans="1:30" s="6" customFormat="1" x14ac:dyDescent="0.25">
      <c r="A1912" s="156">
        <v>2.1</v>
      </c>
      <c r="B1912" s="157" t="s">
        <v>559</v>
      </c>
      <c r="C1912" s="128">
        <v>1946.75</v>
      </c>
      <c r="D1912" s="153" t="s">
        <v>24</v>
      </c>
      <c r="E1912" s="158">
        <v>121.8</v>
      </c>
      <c r="F1912" s="159">
        <f>ROUND(C1912*E1912,2)</f>
        <v>237114.15</v>
      </c>
      <c r="G1912" s="39">
        <f t="shared" si="179"/>
        <v>237114.15</v>
      </c>
      <c r="H1912" s="26">
        <f t="shared" si="180"/>
        <v>0</v>
      </c>
      <c r="I1912" s="167"/>
      <c r="R1912" s="149"/>
      <c r="S1912" s="149"/>
      <c r="T1912" s="13"/>
      <c r="U1912" s="5"/>
      <c r="V1912" s="5"/>
      <c r="W1912" s="5"/>
      <c r="X1912" s="5"/>
      <c r="Y1912" s="5"/>
      <c r="Z1912" s="5"/>
      <c r="AA1912" s="5"/>
      <c r="AB1912" s="5"/>
      <c r="AC1912" s="5"/>
      <c r="AD1912" s="5"/>
    </row>
    <row r="1913" spans="1:30" s="6" customFormat="1" x14ac:dyDescent="0.25">
      <c r="A1913" s="156">
        <f>+A1912+0.1</f>
        <v>2.2000000000000002</v>
      </c>
      <c r="B1913" s="160" t="s">
        <v>560</v>
      </c>
      <c r="C1913" s="128">
        <v>1797</v>
      </c>
      <c r="D1913" s="153" t="s">
        <v>28</v>
      </c>
      <c r="E1913" s="158">
        <v>44.31</v>
      </c>
      <c r="F1913" s="159">
        <f>ROUND(C1913*E1913,2)</f>
        <v>79625.070000000007</v>
      </c>
      <c r="G1913" s="39">
        <f t="shared" si="179"/>
        <v>79625.070000000007</v>
      </c>
      <c r="H1913" s="26">
        <f t="shared" si="180"/>
        <v>0</v>
      </c>
      <c r="I1913" s="167"/>
      <c r="R1913" s="149"/>
      <c r="S1913" s="149"/>
      <c r="T1913" s="13"/>
      <c r="U1913" s="5"/>
      <c r="V1913" s="5"/>
      <c r="W1913" s="5"/>
      <c r="X1913" s="5"/>
      <c r="Y1913" s="5"/>
      <c r="Z1913" s="5"/>
      <c r="AA1913" s="5"/>
      <c r="AB1913" s="5"/>
      <c r="AC1913" s="5"/>
      <c r="AD1913" s="5"/>
    </row>
    <row r="1914" spans="1:30" s="6" customFormat="1" x14ac:dyDescent="0.25">
      <c r="A1914" s="156">
        <f>+A1913+0.1</f>
        <v>2.3000000000000003</v>
      </c>
      <c r="B1914" s="160" t="s">
        <v>561</v>
      </c>
      <c r="C1914" s="128">
        <v>179.7</v>
      </c>
      <c r="D1914" s="153" t="s">
        <v>24</v>
      </c>
      <c r="E1914" s="158">
        <v>1411.8</v>
      </c>
      <c r="F1914" s="159">
        <f>ROUND(C1914*E1914,2)</f>
        <v>253700.46</v>
      </c>
      <c r="G1914" s="39">
        <f t="shared" si="179"/>
        <v>253700.46</v>
      </c>
      <c r="H1914" s="26">
        <f t="shared" si="180"/>
        <v>0</v>
      </c>
      <c r="I1914" s="167"/>
      <c r="R1914" s="149"/>
      <c r="S1914" s="149"/>
      <c r="T1914" s="13"/>
      <c r="U1914" s="5"/>
      <c r="V1914" s="5"/>
      <c r="W1914" s="5"/>
      <c r="X1914" s="5"/>
      <c r="Y1914" s="5"/>
      <c r="Z1914" s="5"/>
      <c r="AA1914" s="5"/>
      <c r="AB1914" s="5"/>
      <c r="AC1914" s="5"/>
      <c r="AD1914" s="5"/>
    </row>
    <row r="1915" spans="1:30" s="6" customFormat="1" ht="30" customHeight="1" x14ac:dyDescent="0.25">
      <c r="A1915" s="156">
        <f>+A1914+0.1</f>
        <v>2.4000000000000004</v>
      </c>
      <c r="B1915" s="160" t="s">
        <v>562</v>
      </c>
      <c r="C1915" s="128">
        <v>1665.04</v>
      </c>
      <c r="D1915" s="153" t="s">
        <v>24</v>
      </c>
      <c r="E1915" s="158">
        <v>172.55</v>
      </c>
      <c r="F1915" s="159">
        <f>ROUND(C1915*E1915,2)</f>
        <v>287302.65000000002</v>
      </c>
      <c r="G1915" s="39">
        <f t="shared" si="179"/>
        <v>287302.65000000002</v>
      </c>
      <c r="H1915" s="26">
        <f t="shared" si="180"/>
        <v>0</v>
      </c>
      <c r="I1915" s="167"/>
      <c r="R1915" s="149"/>
      <c r="S1915" s="149"/>
      <c r="T1915" s="13"/>
      <c r="U1915" s="5"/>
      <c r="V1915" s="5"/>
      <c r="W1915" s="5"/>
      <c r="X1915" s="5"/>
      <c r="Y1915" s="5"/>
      <c r="Z1915" s="5"/>
      <c r="AA1915" s="5"/>
      <c r="AB1915" s="5"/>
      <c r="AC1915" s="5"/>
      <c r="AD1915" s="5"/>
    </row>
    <row r="1916" spans="1:30" s="6" customFormat="1" ht="26.4" x14ac:dyDescent="0.25">
      <c r="A1916" s="156">
        <f>+A1915+0.1</f>
        <v>2.5000000000000004</v>
      </c>
      <c r="B1916" s="160" t="s">
        <v>563</v>
      </c>
      <c r="C1916" s="128">
        <v>352.14</v>
      </c>
      <c r="D1916" s="153" t="s">
        <v>24</v>
      </c>
      <c r="E1916" s="158">
        <v>190.02</v>
      </c>
      <c r="F1916" s="159">
        <f>ROUND(C1916*E1916,2)</f>
        <v>66913.64</v>
      </c>
      <c r="G1916" s="39">
        <f t="shared" si="179"/>
        <v>66913.64</v>
      </c>
      <c r="H1916" s="26">
        <f t="shared" si="180"/>
        <v>0</v>
      </c>
      <c r="I1916" s="167"/>
      <c r="R1916" s="149"/>
      <c r="S1916" s="149"/>
      <c r="T1916" s="13"/>
      <c r="U1916" s="5"/>
      <c r="V1916" s="5"/>
      <c r="W1916" s="5"/>
      <c r="X1916" s="5"/>
      <c r="Y1916" s="5"/>
      <c r="Z1916" s="5"/>
      <c r="AA1916" s="5"/>
      <c r="AB1916" s="5"/>
      <c r="AC1916" s="5"/>
      <c r="AD1916" s="5"/>
    </row>
    <row r="1917" spans="1:30" s="6" customFormat="1" x14ac:dyDescent="0.25">
      <c r="A1917" s="168"/>
      <c r="B1917" s="157"/>
      <c r="C1917" s="128"/>
      <c r="D1917" s="153"/>
      <c r="E1917" s="158"/>
      <c r="F1917" s="159"/>
      <c r="G1917" s="39">
        <f t="shared" si="179"/>
        <v>0</v>
      </c>
      <c r="H1917" s="26">
        <f t="shared" si="180"/>
        <v>0</v>
      </c>
      <c r="I1917" s="167"/>
      <c r="R1917" s="149"/>
      <c r="S1917" s="149"/>
      <c r="T1917" s="13"/>
      <c r="U1917" s="5"/>
      <c r="V1917" s="5"/>
      <c r="W1917" s="5"/>
      <c r="X1917" s="5"/>
      <c r="Y1917" s="5"/>
      <c r="Z1917" s="5"/>
      <c r="AA1917" s="5"/>
      <c r="AB1917" s="5"/>
      <c r="AC1917" s="5"/>
      <c r="AD1917" s="5"/>
    </row>
    <row r="1918" spans="1:30" s="6" customFormat="1" x14ac:dyDescent="0.25">
      <c r="A1918" s="161">
        <v>3</v>
      </c>
      <c r="B1918" s="144" t="s">
        <v>33</v>
      </c>
      <c r="C1918" s="128"/>
      <c r="D1918" s="153"/>
      <c r="E1918" s="158"/>
      <c r="F1918" s="159"/>
      <c r="G1918" s="39">
        <f t="shared" si="179"/>
        <v>0</v>
      </c>
      <c r="H1918" s="26">
        <f t="shared" si="180"/>
        <v>0</v>
      </c>
      <c r="I1918" s="167"/>
      <c r="R1918" s="149"/>
      <c r="S1918" s="149"/>
      <c r="T1918" s="13"/>
      <c r="U1918" s="5"/>
      <c r="V1918" s="5"/>
      <c r="W1918" s="5"/>
      <c r="X1918" s="5"/>
      <c r="Y1918" s="5"/>
      <c r="Z1918" s="5"/>
      <c r="AA1918" s="5"/>
      <c r="AB1918" s="5"/>
      <c r="AC1918" s="5"/>
      <c r="AD1918" s="5"/>
    </row>
    <row r="1919" spans="1:30" s="6" customFormat="1" x14ac:dyDescent="0.25">
      <c r="A1919" s="156">
        <v>3.1</v>
      </c>
      <c r="B1919" s="157" t="s">
        <v>564</v>
      </c>
      <c r="C1919" s="128">
        <v>156.33000000000001</v>
      </c>
      <c r="D1919" s="153" t="s">
        <v>19</v>
      </c>
      <c r="E1919" s="158">
        <v>389.87</v>
      </c>
      <c r="F1919" s="159">
        <f>ROUND(C1919*E1919,2)</f>
        <v>60948.38</v>
      </c>
      <c r="G1919" s="39">
        <f t="shared" si="179"/>
        <v>60948.38</v>
      </c>
      <c r="H1919" s="26">
        <f t="shared" si="180"/>
        <v>0</v>
      </c>
      <c r="I1919" s="167"/>
      <c r="R1919" s="149"/>
      <c r="S1919" s="149"/>
      <c r="T1919" s="13"/>
      <c r="U1919" s="5"/>
      <c r="V1919" s="5"/>
      <c r="W1919" s="5"/>
      <c r="X1919" s="5"/>
      <c r="Y1919" s="5"/>
      <c r="Z1919" s="5"/>
      <c r="AA1919" s="5"/>
      <c r="AB1919" s="5"/>
      <c r="AC1919" s="5"/>
      <c r="AD1919" s="5"/>
    </row>
    <row r="1920" spans="1:30" s="6" customFormat="1" x14ac:dyDescent="0.25">
      <c r="A1920" s="156">
        <v>3.2</v>
      </c>
      <c r="B1920" s="157" t="s">
        <v>565</v>
      </c>
      <c r="C1920" s="128">
        <v>2842.89</v>
      </c>
      <c r="D1920" s="153" t="s">
        <v>19</v>
      </c>
      <c r="E1920" s="158">
        <v>242.88</v>
      </c>
      <c r="F1920" s="159">
        <f>ROUND(C1920*E1920,2)</f>
        <v>690481.12</v>
      </c>
      <c r="G1920" s="39">
        <f t="shared" si="179"/>
        <v>690481.12</v>
      </c>
      <c r="H1920" s="26">
        <f t="shared" si="180"/>
        <v>0</v>
      </c>
      <c r="I1920" s="167"/>
      <c r="R1920" s="149"/>
      <c r="S1920" s="149"/>
      <c r="T1920" s="13"/>
      <c r="U1920" s="5"/>
      <c r="V1920" s="5"/>
      <c r="W1920" s="5"/>
      <c r="X1920" s="5"/>
      <c r="Y1920" s="5"/>
      <c r="Z1920" s="5"/>
      <c r="AA1920" s="5"/>
      <c r="AB1920" s="5"/>
      <c r="AC1920" s="5"/>
      <c r="AD1920" s="5"/>
    </row>
    <row r="1921" spans="1:30" s="6" customFormat="1" x14ac:dyDescent="0.25">
      <c r="A1921" s="168"/>
      <c r="B1921" s="157"/>
      <c r="C1921" s="128"/>
      <c r="D1921" s="153"/>
      <c r="E1921" s="158"/>
      <c r="F1921" s="159"/>
      <c r="G1921" s="39">
        <f t="shared" si="179"/>
        <v>0</v>
      </c>
      <c r="H1921" s="26">
        <f t="shared" si="180"/>
        <v>0</v>
      </c>
      <c r="I1921" s="167"/>
      <c r="R1921" s="149"/>
      <c r="S1921" s="149"/>
      <c r="T1921" s="13"/>
      <c r="U1921" s="5"/>
      <c r="V1921" s="5"/>
      <c r="W1921" s="5"/>
      <c r="X1921" s="5"/>
      <c r="Y1921" s="5"/>
      <c r="Z1921" s="5"/>
      <c r="AA1921" s="5"/>
      <c r="AB1921" s="5"/>
      <c r="AC1921" s="5"/>
      <c r="AD1921" s="5"/>
    </row>
    <row r="1922" spans="1:30" s="6" customFormat="1" x14ac:dyDescent="0.25">
      <c r="A1922" s="169">
        <v>4</v>
      </c>
      <c r="B1922" s="170" t="s">
        <v>38</v>
      </c>
      <c r="C1922" s="128"/>
      <c r="D1922" s="171"/>
      <c r="E1922" s="158"/>
      <c r="F1922" s="159"/>
      <c r="G1922" s="39">
        <f t="shared" si="179"/>
        <v>0</v>
      </c>
      <c r="H1922" s="26">
        <f t="shared" si="180"/>
        <v>0</v>
      </c>
      <c r="I1922" s="167"/>
      <c r="R1922" s="149"/>
      <c r="S1922" s="149"/>
      <c r="T1922" s="13"/>
      <c r="U1922" s="5"/>
      <c r="V1922" s="5"/>
      <c r="W1922" s="5"/>
      <c r="X1922" s="5"/>
      <c r="Y1922" s="5"/>
      <c r="Z1922" s="5"/>
      <c r="AA1922" s="5"/>
      <c r="AB1922" s="5"/>
      <c r="AC1922" s="5"/>
      <c r="AD1922" s="5"/>
    </row>
    <row r="1923" spans="1:30" s="6" customFormat="1" x14ac:dyDescent="0.25">
      <c r="A1923" s="156">
        <v>4.0999999999999996</v>
      </c>
      <c r="B1923" s="157" t="s">
        <v>564</v>
      </c>
      <c r="C1923" s="128">
        <v>155</v>
      </c>
      <c r="D1923" s="153" t="s">
        <v>19</v>
      </c>
      <c r="E1923" s="158">
        <v>117.55</v>
      </c>
      <c r="F1923" s="159">
        <f>ROUND(C1923*E1923,2)</f>
        <v>18220.25</v>
      </c>
      <c r="G1923" s="39">
        <f t="shared" si="179"/>
        <v>18220.25</v>
      </c>
      <c r="H1923" s="26">
        <f t="shared" si="180"/>
        <v>0</v>
      </c>
      <c r="I1923" s="167"/>
      <c r="R1923" s="149"/>
      <c r="S1923" s="149"/>
      <c r="T1923" s="13"/>
      <c r="U1923" s="5"/>
      <c r="V1923" s="5"/>
      <c r="W1923" s="5"/>
      <c r="X1923" s="5"/>
      <c r="Y1923" s="5"/>
      <c r="Z1923" s="5"/>
      <c r="AA1923" s="5"/>
      <c r="AB1923" s="5"/>
      <c r="AC1923" s="5"/>
      <c r="AD1923" s="5"/>
    </row>
    <row r="1924" spans="1:30" s="6" customFormat="1" x14ac:dyDescent="0.25">
      <c r="A1924" s="156">
        <v>4.2</v>
      </c>
      <c r="B1924" s="157" t="s">
        <v>565</v>
      </c>
      <c r="C1924" s="128">
        <v>2840</v>
      </c>
      <c r="D1924" s="153" t="s">
        <v>19</v>
      </c>
      <c r="E1924" s="158">
        <v>96.85</v>
      </c>
      <c r="F1924" s="159">
        <f>ROUND(C1924*E1924,2)</f>
        <v>275054</v>
      </c>
      <c r="G1924" s="39">
        <f t="shared" si="179"/>
        <v>275054</v>
      </c>
      <c r="H1924" s="26">
        <f t="shared" si="180"/>
        <v>0</v>
      </c>
      <c r="I1924" s="167"/>
      <c r="R1924" s="149"/>
      <c r="S1924" s="149"/>
      <c r="T1924" s="13"/>
      <c r="U1924" s="5"/>
      <c r="V1924" s="5"/>
      <c r="W1924" s="5"/>
      <c r="X1924" s="5"/>
      <c r="Y1924" s="5"/>
      <c r="Z1924" s="5"/>
      <c r="AA1924" s="5"/>
      <c r="AB1924" s="5"/>
      <c r="AC1924" s="5"/>
      <c r="AD1924" s="5"/>
    </row>
    <row r="1925" spans="1:30" s="6" customFormat="1" x14ac:dyDescent="0.25">
      <c r="A1925" s="172"/>
      <c r="B1925" s="173"/>
      <c r="C1925" s="128"/>
      <c r="D1925" s="153"/>
      <c r="E1925" s="158"/>
      <c r="F1925" s="159"/>
      <c r="G1925" s="39">
        <f t="shared" si="179"/>
        <v>0</v>
      </c>
      <c r="H1925" s="26">
        <f t="shared" si="180"/>
        <v>0</v>
      </c>
      <c r="I1925" s="167"/>
      <c r="R1925" s="149"/>
      <c r="S1925" s="149"/>
      <c r="T1925" s="13"/>
      <c r="U1925" s="5"/>
      <c r="V1925" s="5"/>
      <c r="W1925" s="5"/>
      <c r="X1925" s="5"/>
      <c r="Y1925" s="5"/>
      <c r="Z1925" s="5"/>
      <c r="AA1925" s="5"/>
      <c r="AB1925" s="5"/>
      <c r="AC1925" s="5"/>
      <c r="AD1925" s="5"/>
    </row>
    <row r="1926" spans="1:30" s="6" customFormat="1" x14ac:dyDescent="0.25">
      <c r="A1926" s="161">
        <v>5</v>
      </c>
      <c r="B1926" s="174" t="s">
        <v>566</v>
      </c>
      <c r="C1926" s="128"/>
      <c r="D1926" s="153"/>
      <c r="E1926" s="158"/>
      <c r="F1926" s="159"/>
      <c r="G1926" s="39">
        <f t="shared" si="179"/>
        <v>0</v>
      </c>
      <c r="H1926" s="26">
        <f t="shared" si="180"/>
        <v>0</v>
      </c>
      <c r="I1926" s="167"/>
      <c r="R1926" s="149"/>
      <c r="S1926" s="149"/>
      <c r="T1926" s="13"/>
      <c r="U1926" s="5"/>
      <c r="V1926" s="5"/>
      <c r="W1926" s="5"/>
      <c r="X1926" s="5"/>
      <c r="Y1926" s="5"/>
      <c r="Z1926" s="5"/>
      <c r="AA1926" s="5"/>
      <c r="AB1926" s="5"/>
      <c r="AC1926" s="5"/>
      <c r="AD1926" s="5"/>
    </row>
    <row r="1927" spans="1:30" s="6" customFormat="1" x14ac:dyDescent="0.25">
      <c r="A1927" s="156">
        <v>5.0999999999999996</v>
      </c>
      <c r="B1927" s="157" t="s">
        <v>564</v>
      </c>
      <c r="C1927" s="128">
        <v>155</v>
      </c>
      <c r="D1927" s="153" t="s">
        <v>19</v>
      </c>
      <c r="E1927" s="158">
        <v>58.35</v>
      </c>
      <c r="F1927" s="159">
        <f>ROUND(C1927*E1927,2)</f>
        <v>9044.25</v>
      </c>
      <c r="G1927" s="39">
        <f t="shared" si="179"/>
        <v>9044.25</v>
      </c>
      <c r="H1927" s="26">
        <f t="shared" si="180"/>
        <v>0</v>
      </c>
      <c r="I1927" s="167"/>
      <c r="R1927" s="149"/>
      <c r="S1927" s="149"/>
      <c r="T1927" s="13"/>
      <c r="U1927" s="5"/>
      <c r="V1927" s="5"/>
      <c r="W1927" s="5"/>
      <c r="X1927" s="5"/>
      <c r="Y1927" s="5"/>
      <c r="Z1927" s="5"/>
      <c r="AA1927" s="5"/>
      <c r="AB1927" s="5"/>
      <c r="AC1927" s="5"/>
      <c r="AD1927" s="5"/>
    </row>
    <row r="1928" spans="1:30" s="6" customFormat="1" x14ac:dyDescent="0.25">
      <c r="A1928" s="156">
        <v>5.2</v>
      </c>
      <c r="B1928" s="157" t="s">
        <v>565</v>
      </c>
      <c r="C1928" s="128">
        <v>2840</v>
      </c>
      <c r="D1928" s="153" t="s">
        <v>19</v>
      </c>
      <c r="E1928" s="158">
        <v>44.43</v>
      </c>
      <c r="F1928" s="159">
        <f>ROUND(C1928*E1928,2)</f>
        <v>126181.2</v>
      </c>
      <c r="G1928" s="39">
        <f t="shared" si="179"/>
        <v>126181.2</v>
      </c>
      <c r="H1928" s="26">
        <f t="shared" si="180"/>
        <v>0</v>
      </c>
      <c r="I1928" s="167"/>
      <c r="R1928" s="149"/>
      <c r="S1928" s="149"/>
      <c r="T1928" s="13"/>
      <c r="U1928" s="5"/>
      <c r="V1928" s="5"/>
      <c r="W1928" s="5"/>
      <c r="X1928" s="5"/>
      <c r="Y1928" s="5"/>
      <c r="Z1928" s="5"/>
      <c r="AA1928" s="5"/>
      <c r="AB1928" s="5"/>
      <c r="AC1928" s="5"/>
      <c r="AD1928" s="5"/>
    </row>
    <row r="1929" spans="1:30" s="6" customFormat="1" x14ac:dyDescent="0.25">
      <c r="A1929" s="168"/>
      <c r="B1929" s="173"/>
      <c r="C1929" s="128"/>
      <c r="D1929" s="153"/>
      <c r="E1929" s="158"/>
      <c r="F1929" s="159"/>
      <c r="G1929" s="39">
        <f t="shared" si="179"/>
        <v>0</v>
      </c>
      <c r="H1929" s="26">
        <f t="shared" si="180"/>
        <v>0</v>
      </c>
      <c r="I1929" s="167"/>
      <c r="R1929" s="149"/>
      <c r="S1929" s="149"/>
      <c r="T1929" s="13"/>
      <c r="U1929" s="5"/>
      <c r="V1929" s="5"/>
      <c r="W1929" s="5"/>
      <c r="X1929" s="5"/>
      <c r="Y1929" s="5"/>
      <c r="Z1929" s="5"/>
      <c r="AA1929" s="5"/>
      <c r="AB1929" s="5"/>
      <c r="AC1929" s="5"/>
      <c r="AD1929" s="5"/>
    </row>
    <row r="1930" spans="1:30" s="6" customFormat="1" x14ac:dyDescent="0.25">
      <c r="A1930" s="161">
        <v>6</v>
      </c>
      <c r="B1930" s="175" t="s">
        <v>567</v>
      </c>
      <c r="C1930" s="128"/>
      <c r="D1930" s="171"/>
      <c r="E1930" s="158"/>
      <c r="F1930" s="159"/>
      <c r="G1930" s="39">
        <f t="shared" si="179"/>
        <v>0</v>
      </c>
      <c r="H1930" s="26">
        <f t="shared" si="180"/>
        <v>0</v>
      </c>
      <c r="I1930" s="167"/>
      <c r="R1930" s="149"/>
      <c r="S1930" s="149"/>
      <c r="T1930" s="13"/>
      <c r="U1930" s="5"/>
      <c r="V1930" s="5"/>
      <c r="W1930" s="5"/>
      <c r="X1930" s="5"/>
      <c r="Y1930" s="5"/>
      <c r="Z1930" s="5"/>
      <c r="AA1930" s="5"/>
      <c r="AB1930" s="5"/>
      <c r="AC1930" s="5"/>
      <c r="AD1930" s="5"/>
    </row>
    <row r="1931" spans="1:30" s="6" customFormat="1" ht="26.4" x14ac:dyDescent="0.25">
      <c r="A1931" s="176">
        <v>6.1</v>
      </c>
      <c r="B1931" s="160" t="s">
        <v>568</v>
      </c>
      <c r="C1931" s="128">
        <v>1</v>
      </c>
      <c r="D1931" s="177" t="s">
        <v>569</v>
      </c>
      <c r="E1931" s="158">
        <v>5262.41</v>
      </c>
      <c r="F1931" s="159">
        <f t="shared" ref="F1931:F1939" si="182">ROUND(C1931*E1931,2)</f>
        <v>5262.41</v>
      </c>
      <c r="G1931" s="39">
        <f t="shared" si="179"/>
        <v>5262.41</v>
      </c>
      <c r="H1931" s="26">
        <f t="shared" si="180"/>
        <v>0</v>
      </c>
      <c r="I1931" s="167"/>
      <c r="R1931" s="149"/>
      <c r="S1931" s="149"/>
      <c r="T1931" s="13"/>
      <c r="U1931" s="5"/>
      <c r="V1931" s="5"/>
      <c r="W1931" s="5"/>
      <c r="X1931" s="5"/>
      <c r="Y1931" s="5"/>
      <c r="Z1931" s="5"/>
      <c r="AA1931" s="5"/>
      <c r="AB1931" s="5"/>
      <c r="AC1931" s="5"/>
      <c r="AD1931" s="5"/>
    </row>
    <row r="1932" spans="1:30" s="6" customFormat="1" ht="26.4" x14ac:dyDescent="0.25">
      <c r="A1932" s="176">
        <v>6.2</v>
      </c>
      <c r="B1932" s="160" t="s">
        <v>570</v>
      </c>
      <c r="C1932" s="128">
        <v>4</v>
      </c>
      <c r="D1932" s="177" t="s">
        <v>569</v>
      </c>
      <c r="E1932" s="158">
        <v>5629.22</v>
      </c>
      <c r="F1932" s="159">
        <f t="shared" si="182"/>
        <v>22516.880000000001</v>
      </c>
      <c r="G1932" s="39">
        <f t="shared" si="179"/>
        <v>22516.880000000001</v>
      </c>
      <c r="H1932" s="26">
        <f t="shared" si="180"/>
        <v>0</v>
      </c>
      <c r="I1932" s="167"/>
      <c r="R1932" s="149"/>
      <c r="S1932" s="149"/>
      <c r="T1932" s="13"/>
      <c r="U1932" s="5"/>
      <c r="V1932" s="5"/>
      <c r="W1932" s="5"/>
      <c r="X1932" s="5"/>
      <c r="Y1932" s="5"/>
      <c r="Z1932" s="5"/>
      <c r="AA1932" s="5"/>
      <c r="AB1932" s="5"/>
      <c r="AC1932" s="5"/>
      <c r="AD1932" s="5"/>
    </row>
    <row r="1933" spans="1:30" s="6" customFormat="1" ht="26.4" x14ac:dyDescent="0.25">
      <c r="A1933" s="176">
        <v>6.3</v>
      </c>
      <c r="B1933" s="160" t="s">
        <v>572</v>
      </c>
      <c r="C1933" s="128">
        <v>4</v>
      </c>
      <c r="D1933" s="177" t="s">
        <v>569</v>
      </c>
      <c r="E1933" s="158">
        <v>3831.02</v>
      </c>
      <c r="F1933" s="159">
        <f t="shared" si="182"/>
        <v>15324.08</v>
      </c>
      <c r="G1933" s="39">
        <f t="shared" si="179"/>
        <v>15324.08</v>
      </c>
      <c r="H1933" s="26">
        <f t="shared" si="180"/>
        <v>0</v>
      </c>
      <c r="I1933" s="167"/>
      <c r="R1933" s="149"/>
      <c r="S1933" s="149"/>
      <c r="T1933" s="13"/>
      <c r="U1933" s="5"/>
      <c r="V1933" s="5"/>
      <c r="W1933" s="5"/>
      <c r="X1933" s="5"/>
      <c r="Y1933" s="5"/>
      <c r="Z1933" s="5"/>
      <c r="AA1933" s="5"/>
      <c r="AB1933" s="5"/>
      <c r="AC1933" s="5"/>
      <c r="AD1933" s="5"/>
    </row>
    <row r="1934" spans="1:30" s="6" customFormat="1" ht="26.4" x14ac:dyDescent="0.25">
      <c r="A1934" s="176">
        <v>6.4</v>
      </c>
      <c r="B1934" s="160" t="s">
        <v>573</v>
      </c>
      <c r="C1934" s="128">
        <v>22</v>
      </c>
      <c r="D1934" s="177" t="s">
        <v>569</v>
      </c>
      <c r="E1934" s="158">
        <v>3230.75</v>
      </c>
      <c r="F1934" s="159">
        <f t="shared" si="182"/>
        <v>71076.5</v>
      </c>
      <c r="G1934" s="39">
        <f t="shared" si="179"/>
        <v>71076.5</v>
      </c>
      <c r="H1934" s="26">
        <f t="shared" si="180"/>
        <v>0</v>
      </c>
      <c r="I1934" s="167"/>
      <c r="R1934" s="149"/>
      <c r="S1934" s="149"/>
      <c r="T1934" s="13"/>
      <c r="U1934" s="5"/>
      <c r="V1934" s="5"/>
      <c r="W1934" s="5"/>
      <c r="X1934" s="5"/>
      <c r="Y1934" s="5"/>
      <c r="Z1934" s="5"/>
      <c r="AA1934" s="5"/>
      <c r="AB1934" s="5"/>
      <c r="AC1934" s="5"/>
      <c r="AD1934" s="5"/>
    </row>
    <row r="1935" spans="1:30" s="6" customFormat="1" ht="26.4" x14ac:dyDescent="0.25">
      <c r="A1935" s="176">
        <v>6.5</v>
      </c>
      <c r="B1935" s="179" t="s">
        <v>575</v>
      </c>
      <c r="C1935" s="128">
        <v>4</v>
      </c>
      <c r="D1935" s="177" t="s">
        <v>569</v>
      </c>
      <c r="E1935" s="158">
        <v>7159.26</v>
      </c>
      <c r="F1935" s="159">
        <f t="shared" si="182"/>
        <v>28637.040000000001</v>
      </c>
      <c r="G1935" s="39">
        <f t="shared" si="179"/>
        <v>28637.040000000001</v>
      </c>
      <c r="H1935" s="26">
        <f t="shared" si="180"/>
        <v>0</v>
      </c>
      <c r="I1935" s="167"/>
      <c r="R1935" s="149"/>
      <c r="S1935" s="149"/>
      <c r="T1935" s="13"/>
      <c r="U1935" s="5"/>
      <c r="V1935" s="5"/>
      <c r="W1935" s="5"/>
      <c r="X1935" s="5"/>
      <c r="Y1935" s="5"/>
      <c r="Z1935" s="5"/>
      <c r="AA1935" s="5"/>
      <c r="AB1935" s="5"/>
      <c r="AC1935" s="5"/>
      <c r="AD1935" s="5"/>
    </row>
    <row r="1936" spans="1:30" s="6" customFormat="1" ht="26.4" x14ac:dyDescent="0.25">
      <c r="A1936" s="176">
        <v>6.6</v>
      </c>
      <c r="B1936" s="160" t="s">
        <v>576</v>
      </c>
      <c r="C1936" s="128">
        <v>11</v>
      </c>
      <c r="D1936" s="177" t="s">
        <v>569</v>
      </c>
      <c r="E1936" s="158">
        <v>4741.8999999999996</v>
      </c>
      <c r="F1936" s="159">
        <f t="shared" si="182"/>
        <v>52160.9</v>
      </c>
      <c r="G1936" s="39">
        <f t="shared" ref="G1936:G1999" si="183">ROUND(C1936*E1936,2)</f>
        <v>52160.9</v>
      </c>
      <c r="H1936" s="26">
        <f t="shared" si="180"/>
        <v>0</v>
      </c>
      <c r="I1936" s="167"/>
      <c r="R1936" s="149"/>
      <c r="S1936" s="149"/>
      <c r="T1936" s="13"/>
      <c r="U1936" s="5"/>
      <c r="V1936" s="5"/>
      <c r="W1936" s="5"/>
      <c r="X1936" s="5"/>
      <c r="Y1936" s="5"/>
      <c r="Z1936" s="5"/>
      <c r="AA1936" s="5"/>
      <c r="AB1936" s="5"/>
      <c r="AC1936" s="5"/>
      <c r="AD1936" s="5"/>
    </row>
    <row r="1937" spans="1:30" s="6" customFormat="1" ht="26.4" x14ac:dyDescent="0.25">
      <c r="A1937" s="176">
        <v>6.7</v>
      </c>
      <c r="B1937" s="160" t="s">
        <v>577</v>
      </c>
      <c r="C1937" s="128">
        <v>1</v>
      </c>
      <c r="D1937" s="177" t="s">
        <v>569</v>
      </c>
      <c r="E1937" s="158">
        <v>5332.93</v>
      </c>
      <c r="F1937" s="159">
        <f t="shared" si="182"/>
        <v>5332.93</v>
      </c>
      <c r="G1937" s="39">
        <f t="shared" si="183"/>
        <v>5332.93</v>
      </c>
      <c r="H1937" s="26">
        <f t="shared" ref="H1937:H2000" si="184">G1937-F1937</f>
        <v>0</v>
      </c>
      <c r="I1937" s="167"/>
      <c r="R1937" s="149"/>
      <c r="S1937" s="149"/>
      <c r="T1937" s="13"/>
      <c r="U1937" s="5"/>
      <c r="V1937" s="5"/>
      <c r="W1937" s="5"/>
      <c r="X1937" s="5"/>
      <c r="Y1937" s="5"/>
      <c r="Z1937" s="5"/>
      <c r="AA1937" s="5"/>
      <c r="AB1937" s="5"/>
      <c r="AC1937" s="5"/>
      <c r="AD1937" s="5"/>
    </row>
    <row r="1938" spans="1:30" s="6" customFormat="1" ht="26.4" x14ac:dyDescent="0.25">
      <c r="A1938" s="176">
        <v>6.8</v>
      </c>
      <c r="B1938" s="160" t="s">
        <v>578</v>
      </c>
      <c r="C1938" s="128">
        <v>7</v>
      </c>
      <c r="D1938" s="177" t="s">
        <v>569</v>
      </c>
      <c r="E1938" s="158">
        <v>4251.21</v>
      </c>
      <c r="F1938" s="159">
        <f t="shared" si="182"/>
        <v>29758.47</v>
      </c>
      <c r="G1938" s="39">
        <f t="shared" si="183"/>
        <v>29758.47</v>
      </c>
      <c r="H1938" s="26">
        <f t="shared" si="184"/>
        <v>0</v>
      </c>
      <c r="I1938" s="167"/>
      <c r="R1938" s="149"/>
      <c r="S1938" s="149"/>
      <c r="T1938" s="13"/>
      <c r="U1938" s="5"/>
      <c r="V1938" s="5"/>
      <c r="W1938" s="5"/>
      <c r="X1938" s="5"/>
      <c r="Y1938" s="5"/>
      <c r="Z1938" s="5"/>
      <c r="AA1938" s="5"/>
      <c r="AB1938" s="5"/>
      <c r="AC1938" s="5"/>
      <c r="AD1938" s="5"/>
    </row>
    <row r="1939" spans="1:30" s="6" customFormat="1" x14ac:dyDescent="0.25">
      <c r="A1939" s="176">
        <v>6.9</v>
      </c>
      <c r="B1939" s="160" t="s">
        <v>690</v>
      </c>
      <c r="C1939" s="128">
        <v>15</v>
      </c>
      <c r="D1939" s="177" t="s">
        <v>569</v>
      </c>
      <c r="E1939" s="158">
        <v>1067.19</v>
      </c>
      <c r="F1939" s="159">
        <f t="shared" si="182"/>
        <v>16007.85</v>
      </c>
      <c r="G1939" s="39">
        <f t="shared" si="183"/>
        <v>16007.85</v>
      </c>
      <c r="H1939" s="26">
        <f t="shared" si="184"/>
        <v>0</v>
      </c>
      <c r="I1939" s="167"/>
      <c r="R1939" s="149"/>
      <c r="S1939" s="149"/>
      <c r="T1939" s="13"/>
      <c r="U1939" s="5"/>
      <c r="V1939" s="5"/>
      <c r="W1939" s="5"/>
      <c r="X1939" s="5"/>
      <c r="Y1939" s="5"/>
      <c r="Z1939" s="5"/>
      <c r="AA1939" s="5"/>
      <c r="AB1939" s="5"/>
      <c r="AC1939" s="5"/>
      <c r="AD1939" s="5"/>
    </row>
    <row r="1940" spans="1:30" s="6" customFormat="1" x14ac:dyDescent="0.25">
      <c r="A1940" s="180">
        <v>6.1</v>
      </c>
      <c r="B1940" s="160" t="s">
        <v>580</v>
      </c>
      <c r="C1940" s="128">
        <v>54</v>
      </c>
      <c r="D1940" s="177" t="s">
        <v>569</v>
      </c>
      <c r="E1940" s="158">
        <v>750</v>
      </c>
      <c r="F1940" s="181">
        <f>ROUND(C1940*E1940,2)</f>
        <v>40500</v>
      </c>
      <c r="G1940" s="39">
        <f t="shared" si="183"/>
        <v>40500</v>
      </c>
      <c r="H1940" s="26">
        <f t="shared" si="184"/>
        <v>0</v>
      </c>
      <c r="I1940" s="167"/>
      <c r="R1940" s="149"/>
      <c r="S1940" s="149"/>
      <c r="T1940" s="13"/>
      <c r="U1940" s="5"/>
      <c r="V1940" s="5"/>
      <c r="W1940" s="5"/>
      <c r="X1940" s="5"/>
      <c r="Y1940" s="5"/>
      <c r="Z1940" s="5"/>
      <c r="AA1940" s="5"/>
      <c r="AB1940" s="5"/>
      <c r="AC1940" s="5"/>
      <c r="AD1940" s="5"/>
    </row>
    <row r="1941" spans="1:30" s="6" customFormat="1" x14ac:dyDescent="0.25">
      <c r="A1941" s="168"/>
      <c r="B1941" s="157" t="s">
        <v>581</v>
      </c>
      <c r="C1941" s="128"/>
      <c r="D1941" s="153"/>
      <c r="E1941" s="158"/>
      <c r="F1941" s="159"/>
      <c r="G1941" s="39">
        <f t="shared" si="183"/>
        <v>0</v>
      </c>
      <c r="H1941" s="26">
        <f t="shared" si="184"/>
        <v>0</v>
      </c>
      <c r="I1941" s="167"/>
      <c r="R1941" s="149"/>
      <c r="S1941" s="149"/>
      <c r="T1941" s="13"/>
      <c r="U1941" s="5"/>
      <c r="V1941" s="5"/>
      <c r="W1941" s="5"/>
      <c r="X1941" s="5"/>
      <c r="Y1941" s="5"/>
      <c r="Z1941" s="5"/>
      <c r="AA1941" s="5"/>
      <c r="AB1941" s="5"/>
      <c r="AC1941" s="5"/>
      <c r="AD1941" s="5"/>
    </row>
    <row r="1942" spans="1:30" s="6" customFormat="1" x14ac:dyDescent="0.25">
      <c r="A1942" s="161">
        <v>7</v>
      </c>
      <c r="B1942" s="175" t="s">
        <v>582</v>
      </c>
      <c r="C1942" s="128"/>
      <c r="D1942" s="153"/>
      <c r="E1942" s="158"/>
      <c r="F1942" s="159"/>
      <c r="G1942" s="39">
        <f t="shared" si="183"/>
        <v>0</v>
      </c>
      <c r="H1942" s="26">
        <f t="shared" si="184"/>
        <v>0</v>
      </c>
      <c r="I1942" s="167"/>
      <c r="R1942" s="149"/>
      <c r="S1942" s="149"/>
      <c r="T1942" s="13"/>
      <c r="U1942" s="5"/>
      <c r="V1942" s="5"/>
      <c r="W1942" s="5"/>
      <c r="X1942" s="5"/>
      <c r="Y1942" s="5"/>
      <c r="Z1942" s="5"/>
      <c r="AA1942" s="5"/>
      <c r="AB1942" s="5"/>
      <c r="AC1942" s="5"/>
      <c r="AD1942" s="5"/>
    </row>
    <row r="1943" spans="1:30" s="6" customFormat="1" x14ac:dyDescent="0.25">
      <c r="A1943" s="168">
        <v>7.1</v>
      </c>
      <c r="B1943" s="182" t="s">
        <v>583</v>
      </c>
      <c r="C1943" s="128">
        <v>26</v>
      </c>
      <c r="D1943" s="177" t="s">
        <v>569</v>
      </c>
      <c r="E1943" s="158">
        <v>1713.53</v>
      </c>
      <c r="F1943" s="159">
        <f>ROUND(C1943*E1943,2)</f>
        <v>44551.78</v>
      </c>
      <c r="G1943" s="39">
        <f t="shared" si="183"/>
        <v>44551.78</v>
      </c>
      <c r="H1943" s="26">
        <f t="shared" si="184"/>
        <v>0</v>
      </c>
      <c r="I1943" s="167"/>
      <c r="R1943" s="149"/>
      <c r="S1943" s="149"/>
      <c r="T1943" s="13"/>
      <c r="U1943" s="5"/>
      <c r="V1943" s="5"/>
      <c r="W1943" s="5"/>
      <c r="X1943" s="5"/>
      <c r="Y1943" s="5"/>
      <c r="Z1943" s="5"/>
      <c r="AA1943" s="5"/>
      <c r="AB1943" s="5"/>
      <c r="AC1943" s="5"/>
      <c r="AD1943" s="5"/>
    </row>
    <row r="1944" spans="1:30" s="6" customFormat="1" x14ac:dyDescent="0.25">
      <c r="A1944" s="168">
        <v>7.2</v>
      </c>
      <c r="B1944" s="182" t="s">
        <v>584</v>
      </c>
      <c r="C1944" s="128">
        <v>96</v>
      </c>
      <c r="D1944" s="177" t="s">
        <v>569</v>
      </c>
      <c r="E1944" s="158">
        <v>1565.4</v>
      </c>
      <c r="F1944" s="159">
        <f>ROUND(C1944*E1944,2)</f>
        <v>150278.39999999999</v>
      </c>
      <c r="G1944" s="39">
        <f t="shared" si="183"/>
        <v>150278.39999999999</v>
      </c>
      <c r="H1944" s="26">
        <f t="shared" si="184"/>
        <v>0</v>
      </c>
      <c r="I1944" s="167"/>
      <c r="R1944" s="149"/>
      <c r="S1944" s="149"/>
      <c r="T1944" s="13"/>
      <c r="U1944" s="5"/>
      <c r="V1944" s="5"/>
      <c r="W1944" s="5"/>
      <c r="X1944" s="5"/>
      <c r="Y1944" s="5"/>
      <c r="Z1944" s="5"/>
      <c r="AA1944" s="5"/>
      <c r="AB1944" s="5"/>
      <c r="AC1944" s="5"/>
      <c r="AD1944" s="5"/>
    </row>
    <row r="1945" spans="1:30" s="6" customFormat="1" x14ac:dyDescent="0.25">
      <c r="A1945" s="168"/>
      <c r="B1945" s="157"/>
      <c r="C1945" s="128"/>
      <c r="D1945" s="153"/>
      <c r="E1945" s="158"/>
      <c r="F1945" s="159"/>
      <c r="G1945" s="39">
        <f t="shared" si="183"/>
        <v>0</v>
      </c>
      <c r="H1945" s="26">
        <f t="shared" si="184"/>
        <v>0</v>
      </c>
      <c r="I1945" s="167"/>
      <c r="R1945" s="149"/>
      <c r="S1945" s="149"/>
      <c r="T1945" s="13"/>
      <c r="U1945" s="5"/>
      <c r="V1945" s="5"/>
      <c r="W1945" s="5"/>
      <c r="X1945" s="5"/>
      <c r="Y1945" s="5"/>
      <c r="Z1945" s="5"/>
      <c r="AA1945" s="5"/>
      <c r="AB1945" s="5"/>
      <c r="AC1945" s="5"/>
      <c r="AD1945" s="5"/>
    </row>
    <row r="1946" spans="1:30" s="6" customFormat="1" x14ac:dyDescent="0.25">
      <c r="A1946" s="161">
        <v>8</v>
      </c>
      <c r="B1946" s="175" t="s">
        <v>585</v>
      </c>
      <c r="C1946" s="128"/>
      <c r="D1946" s="153"/>
      <c r="E1946" s="158"/>
      <c r="F1946" s="159"/>
      <c r="G1946" s="39">
        <f t="shared" si="183"/>
        <v>0</v>
      </c>
      <c r="H1946" s="26">
        <f t="shared" si="184"/>
        <v>0</v>
      </c>
      <c r="I1946" s="167"/>
      <c r="R1946" s="149"/>
      <c r="S1946" s="149"/>
      <c r="T1946" s="13"/>
      <c r="U1946" s="5"/>
      <c r="V1946" s="5"/>
      <c r="W1946" s="5"/>
      <c r="X1946" s="5"/>
      <c r="Y1946" s="5"/>
      <c r="Z1946" s="5"/>
      <c r="AA1946" s="5"/>
      <c r="AB1946" s="5"/>
      <c r="AC1946" s="5"/>
      <c r="AD1946" s="5"/>
    </row>
    <row r="1947" spans="1:30" s="6" customFormat="1" x14ac:dyDescent="0.25">
      <c r="A1947" s="168"/>
      <c r="B1947" s="157"/>
      <c r="C1947" s="128"/>
      <c r="D1947" s="153"/>
      <c r="E1947" s="158"/>
      <c r="F1947" s="159"/>
      <c r="G1947" s="39">
        <f t="shared" si="183"/>
        <v>0</v>
      </c>
      <c r="H1947" s="26">
        <f t="shared" si="184"/>
        <v>0</v>
      </c>
      <c r="I1947" s="167"/>
      <c r="R1947" s="149"/>
      <c r="S1947" s="149"/>
      <c r="T1947" s="13"/>
      <c r="U1947" s="5"/>
      <c r="V1947" s="5"/>
      <c r="W1947" s="5"/>
      <c r="X1947" s="5"/>
      <c r="Y1947" s="5"/>
      <c r="Z1947" s="5"/>
      <c r="AA1947" s="5"/>
      <c r="AB1947" s="5"/>
      <c r="AC1947" s="5"/>
      <c r="AD1947" s="5"/>
    </row>
    <row r="1948" spans="1:30" s="6" customFormat="1" x14ac:dyDescent="0.25">
      <c r="A1948" s="161">
        <v>8.1</v>
      </c>
      <c r="B1948" s="175" t="s">
        <v>600</v>
      </c>
      <c r="C1948" s="128"/>
      <c r="D1948" s="153"/>
      <c r="E1948" s="158"/>
      <c r="F1948" s="159"/>
      <c r="G1948" s="39">
        <f t="shared" si="183"/>
        <v>0</v>
      </c>
      <c r="H1948" s="26">
        <f t="shared" si="184"/>
        <v>0</v>
      </c>
      <c r="I1948" s="167"/>
      <c r="R1948" s="149"/>
      <c r="S1948" s="149"/>
      <c r="T1948" s="13"/>
      <c r="U1948" s="5"/>
      <c r="V1948" s="5"/>
      <c r="W1948" s="5"/>
      <c r="X1948" s="5"/>
      <c r="Y1948" s="5"/>
      <c r="Z1948" s="5"/>
      <c r="AA1948" s="5"/>
      <c r="AB1948" s="5"/>
      <c r="AC1948" s="5"/>
      <c r="AD1948" s="5"/>
    </row>
    <row r="1949" spans="1:30" s="6" customFormat="1" x14ac:dyDescent="0.25">
      <c r="A1949" s="168" t="s">
        <v>89</v>
      </c>
      <c r="B1949" s="197" t="s">
        <v>18</v>
      </c>
      <c r="C1949" s="128">
        <v>1</v>
      </c>
      <c r="D1949" s="177" t="s">
        <v>569</v>
      </c>
      <c r="E1949" s="186">
        <v>291.64999999999998</v>
      </c>
      <c r="F1949" s="159">
        <f>ROUND(C1949*E1949,2)</f>
        <v>291.64999999999998</v>
      </c>
      <c r="G1949" s="39">
        <f t="shared" si="183"/>
        <v>291.64999999999998</v>
      </c>
      <c r="H1949" s="26">
        <f t="shared" si="184"/>
        <v>0</v>
      </c>
      <c r="I1949" s="167"/>
      <c r="R1949" s="149"/>
      <c r="S1949" s="149"/>
      <c r="T1949" s="13"/>
      <c r="U1949" s="5"/>
      <c r="V1949" s="5"/>
      <c r="W1949" s="5"/>
      <c r="X1949" s="5"/>
      <c r="Y1949" s="5"/>
      <c r="Z1949" s="5"/>
      <c r="AA1949" s="5"/>
      <c r="AB1949" s="5"/>
      <c r="AC1949" s="5"/>
      <c r="AD1949" s="5"/>
    </row>
    <row r="1950" spans="1:30" s="6" customFormat="1" ht="26.4" x14ac:dyDescent="0.25">
      <c r="A1950" s="235" t="s">
        <v>90</v>
      </c>
      <c r="B1950" s="193" t="s">
        <v>601</v>
      </c>
      <c r="C1950" s="130">
        <v>5</v>
      </c>
      <c r="D1950" s="164" t="s">
        <v>163</v>
      </c>
      <c r="E1950" s="229">
        <v>2443.96</v>
      </c>
      <c r="F1950" s="166">
        <f>ROUND(C1950*E1950,2)</f>
        <v>12219.8</v>
      </c>
      <c r="G1950" s="39">
        <f t="shared" si="183"/>
        <v>12219.8</v>
      </c>
      <c r="H1950" s="26">
        <f t="shared" si="184"/>
        <v>0</v>
      </c>
      <c r="I1950" s="167"/>
      <c r="R1950" s="149"/>
      <c r="S1950" s="149"/>
      <c r="T1950" s="13"/>
      <c r="U1950" s="5"/>
      <c r="V1950" s="5"/>
      <c r="W1950" s="5"/>
      <c r="X1950" s="5"/>
      <c r="Y1950" s="5"/>
      <c r="Z1950" s="5"/>
      <c r="AA1950" s="5"/>
      <c r="AB1950" s="5"/>
      <c r="AC1950" s="5"/>
      <c r="AD1950" s="5"/>
    </row>
    <row r="1951" spans="1:30" s="6" customFormat="1" x14ac:dyDescent="0.25">
      <c r="A1951" s="168" t="s">
        <v>92</v>
      </c>
      <c r="B1951" s="160" t="s">
        <v>603</v>
      </c>
      <c r="C1951" s="128">
        <v>4</v>
      </c>
      <c r="D1951" s="177" t="s">
        <v>569</v>
      </c>
      <c r="E1951" s="186">
        <v>4860.49</v>
      </c>
      <c r="F1951" s="159">
        <f>ROUND(C1951*E1951,2)</f>
        <v>19441.96</v>
      </c>
      <c r="G1951" s="39">
        <f t="shared" si="183"/>
        <v>19441.96</v>
      </c>
      <c r="H1951" s="26">
        <f t="shared" si="184"/>
        <v>0</v>
      </c>
      <c r="I1951" s="167"/>
      <c r="R1951" s="149"/>
      <c r="S1951" s="149"/>
      <c r="T1951" s="13"/>
      <c r="U1951" s="5"/>
      <c r="V1951" s="5"/>
      <c r="W1951" s="5"/>
      <c r="X1951" s="5"/>
      <c r="Y1951" s="5"/>
      <c r="Z1951" s="5"/>
      <c r="AA1951" s="5"/>
      <c r="AB1951" s="5"/>
      <c r="AC1951" s="5"/>
      <c r="AD1951" s="5"/>
    </row>
    <row r="1952" spans="1:30" s="6" customFormat="1" x14ac:dyDescent="0.25">
      <c r="A1952" s="168" t="s">
        <v>94</v>
      </c>
      <c r="B1952" s="160" t="s">
        <v>605</v>
      </c>
      <c r="C1952" s="128">
        <v>2</v>
      </c>
      <c r="D1952" s="177" t="s">
        <v>569</v>
      </c>
      <c r="E1952" s="186">
        <v>1713.53</v>
      </c>
      <c r="F1952" s="159">
        <f t="shared" ref="F1952:F1958" si="185">ROUND(C1952*E1952,2)</f>
        <v>3427.06</v>
      </c>
      <c r="G1952" s="39">
        <f t="shared" si="183"/>
        <v>3427.06</v>
      </c>
      <c r="H1952" s="26">
        <f t="shared" si="184"/>
        <v>0</v>
      </c>
      <c r="I1952" s="167"/>
      <c r="R1952" s="149"/>
      <c r="S1952" s="149"/>
      <c r="T1952" s="13"/>
      <c r="U1952" s="5"/>
      <c r="V1952" s="5"/>
      <c r="W1952" s="5"/>
      <c r="X1952" s="5"/>
      <c r="Y1952" s="5"/>
      <c r="Z1952" s="5"/>
      <c r="AA1952" s="5"/>
      <c r="AB1952" s="5"/>
      <c r="AC1952" s="5"/>
      <c r="AD1952" s="5"/>
    </row>
    <row r="1953" spans="1:30" s="6" customFormat="1" x14ac:dyDescent="0.25">
      <c r="A1953" s="168" t="s">
        <v>96</v>
      </c>
      <c r="B1953" s="157" t="s">
        <v>559</v>
      </c>
      <c r="C1953" s="128">
        <v>4.68</v>
      </c>
      <c r="D1953" s="153" t="s">
        <v>24</v>
      </c>
      <c r="E1953" s="186">
        <v>130.81</v>
      </c>
      <c r="F1953" s="159">
        <f t="shared" si="185"/>
        <v>612.19000000000005</v>
      </c>
      <c r="G1953" s="39">
        <f t="shared" si="183"/>
        <v>612.19000000000005</v>
      </c>
      <c r="H1953" s="26">
        <f t="shared" si="184"/>
        <v>0</v>
      </c>
      <c r="I1953" s="167"/>
      <c r="R1953" s="149"/>
      <c r="S1953" s="149"/>
      <c r="T1953" s="13"/>
      <c r="U1953" s="5"/>
      <c r="V1953" s="5"/>
      <c r="W1953" s="5"/>
      <c r="X1953" s="5"/>
      <c r="Y1953" s="5"/>
      <c r="Z1953" s="5"/>
      <c r="AA1953" s="5"/>
      <c r="AB1953" s="5"/>
      <c r="AC1953" s="5"/>
      <c r="AD1953" s="5"/>
    </row>
    <row r="1954" spans="1:30" s="6" customFormat="1" x14ac:dyDescent="0.25">
      <c r="A1954" s="168" t="s">
        <v>98</v>
      </c>
      <c r="B1954" s="160" t="s">
        <v>560</v>
      </c>
      <c r="C1954" s="128">
        <v>4.2</v>
      </c>
      <c r="D1954" s="153" t="s">
        <v>28</v>
      </c>
      <c r="E1954" s="186">
        <v>44.31</v>
      </c>
      <c r="F1954" s="159">
        <f t="shared" si="185"/>
        <v>186.1</v>
      </c>
      <c r="G1954" s="39">
        <f t="shared" si="183"/>
        <v>186.1</v>
      </c>
      <c r="H1954" s="26">
        <f t="shared" si="184"/>
        <v>0</v>
      </c>
      <c r="I1954" s="167"/>
      <c r="R1954" s="149"/>
      <c r="S1954" s="149"/>
      <c r="T1954" s="13"/>
      <c r="U1954" s="5"/>
      <c r="V1954" s="5"/>
      <c r="W1954" s="5"/>
      <c r="X1954" s="5"/>
      <c r="Y1954" s="5"/>
      <c r="Z1954" s="5"/>
      <c r="AA1954" s="5"/>
      <c r="AB1954" s="5"/>
      <c r="AC1954" s="5"/>
      <c r="AD1954" s="5"/>
    </row>
    <row r="1955" spans="1:30" s="6" customFormat="1" x14ac:dyDescent="0.25">
      <c r="A1955" s="168" t="s">
        <v>100</v>
      </c>
      <c r="B1955" s="160" t="s">
        <v>561</v>
      </c>
      <c r="C1955" s="128">
        <v>0.42</v>
      </c>
      <c r="D1955" s="153" t="s">
        <v>24</v>
      </c>
      <c r="E1955" s="186">
        <v>1411.8</v>
      </c>
      <c r="F1955" s="159">
        <f t="shared" si="185"/>
        <v>592.96</v>
      </c>
      <c r="G1955" s="39">
        <f t="shared" si="183"/>
        <v>592.96</v>
      </c>
      <c r="H1955" s="26">
        <f t="shared" si="184"/>
        <v>0</v>
      </c>
      <c r="I1955" s="167"/>
      <c r="R1955" s="149"/>
      <c r="S1955" s="149"/>
      <c r="T1955" s="13"/>
      <c r="U1955" s="5"/>
      <c r="V1955" s="5"/>
      <c r="W1955" s="5"/>
      <c r="X1955" s="5"/>
      <c r="Y1955" s="5"/>
      <c r="Z1955" s="5"/>
      <c r="AA1955" s="5"/>
      <c r="AB1955" s="5"/>
      <c r="AC1955" s="5"/>
      <c r="AD1955" s="5"/>
    </row>
    <row r="1956" spans="1:30" s="6" customFormat="1" ht="27.75" customHeight="1" x14ac:dyDescent="0.25">
      <c r="A1956" s="168" t="s">
        <v>102</v>
      </c>
      <c r="B1956" s="160" t="s">
        <v>562</v>
      </c>
      <c r="C1956" s="128">
        <v>3.81</v>
      </c>
      <c r="D1956" s="153" t="s">
        <v>24</v>
      </c>
      <c r="E1956" s="186">
        <v>172.55</v>
      </c>
      <c r="F1956" s="159">
        <f t="shared" si="185"/>
        <v>657.42</v>
      </c>
      <c r="G1956" s="39">
        <f t="shared" si="183"/>
        <v>657.42</v>
      </c>
      <c r="H1956" s="26">
        <f t="shared" si="184"/>
        <v>0</v>
      </c>
      <c r="I1956" s="167"/>
      <c r="R1956" s="149"/>
      <c r="S1956" s="149"/>
      <c r="T1956" s="13"/>
      <c r="U1956" s="5"/>
      <c r="V1956" s="5"/>
      <c r="W1956" s="5"/>
      <c r="X1956" s="5"/>
      <c r="Y1956" s="5"/>
      <c r="Z1956" s="5"/>
      <c r="AA1956" s="5"/>
      <c r="AB1956" s="5"/>
      <c r="AC1956" s="5"/>
      <c r="AD1956" s="5"/>
    </row>
    <row r="1957" spans="1:30" s="6" customFormat="1" ht="26.4" x14ac:dyDescent="0.25">
      <c r="A1957" s="168" t="s">
        <v>104</v>
      </c>
      <c r="B1957" s="160" t="s">
        <v>563</v>
      </c>
      <c r="C1957" s="128">
        <v>0.92</v>
      </c>
      <c r="D1957" s="153" t="s">
        <v>24</v>
      </c>
      <c r="E1957" s="186">
        <v>204.64</v>
      </c>
      <c r="F1957" s="159">
        <f t="shared" si="185"/>
        <v>188.27</v>
      </c>
      <c r="G1957" s="39">
        <f t="shared" si="183"/>
        <v>188.27</v>
      </c>
      <c r="H1957" s="26">
        <f t="shared" si="184"/>
        <v>0</v>
      </c>
      <c r="I1957" s="167"/>
      <c r="R1957" s="149"/>
      <c r="S1957" s="149"/>
      <c r="T1957" s="13"/>
      <c r="U1957" s="5"/>
      <c r="V1957" s="5"/>
      <c r="W1957" s="5"/>
      <c r="X1957" s="5"/>
      <c r="Y1957" s="5"/>
      <c r="Z1957" s="5"/>
      <c r="AA1957" s="5"/>
      <c r="AB1957" s="5"/>
      <c r="AC1957" s="5"/>
      <c r="AD1957" s="5"/>
    </row>
    <row r="1958" spans="1:30" s="6" customFormat="1" x14ac:dyDescent="0.25">
      <c r="A1958" s="168" t="s">
        <v>717</v>
      </c>
      <c r="B1958" s="160" t="s">
        <v>105</v>
      </c>
      <c r="C1958" s="128">
        <v>1</v>
      </c>
      <c r="D1958" s="177" t="s">
        <v>569</v>
      </c>
      <c r="E1958" s="186">
        <v>8900</v>
      </c>
      <c r="F1958" s="159">
        <f t="shared" si="185"/>
        <v>8900</v>
      </c>
      <c r="G1958" s="39">
        <f t="shared" si="183"/>
        <v>8900</v>
      </c>
      <c r="H1958" s="26">
        <f t="shared" si="184"/>
        <v>0</v>
      </c>
      <c r="I1958" s="167"/>
      <c r="R1958" s="149"/>
      <c r="S1958" s="149"/>
      <c r="T1958" s="13"/>
      <c r="U1958" s="5"/>
      <c r="V1958" s="5"/>
      <c r="W1958" s="5"/>
      <c r="X1958" s="5"/>
      <c r="Y1958" s="5"/>
      <c r="Z1958" s="5"/>
      <c r="AA1958" s="5"/>
      <c r="AB1958" s="5"/>
      <c r="AC1958" s="5"/>
      <c r="AD1958" s="5"/>
    </row>
    <row r="1959" spans="1:30" s="6" customFormat="1" x14ac:dyDescent="0.25">
      <c r="A1959" s="168"/>
      <c r="B1959" s="157"/>
      <c r="C1959" s="128"/>
      <c r="D1959" s="153"/>
      <c r="E1959" s="186"/>
      <c r="F1959" s="159"/>
      <c r="G1959" s="39">
        <f t="shared" si="183"/>
        <v>0</v>
      </c>
      <c r="H1959" s="26">
        <f t="shared" si="184"/>
        <v>0</v>
      </c>
      <c r="I1959" s="167"/>
      <c r="R1959" s="149"/>
      <c r="S1959" s="149"/>
      <c r="T1959" s="13"/>
      <c r="U1959" s="5"/>
      <c r="V1959" s="5"/>
      <c r="W1959" s="5"/>
      <c r="X1959" s="5"/>
      <c r="Y1959" s="5"/>
      <c r="Z1959" s="5"/>
      <c r="AA1959" s="5"/>
      <c r="AB1959" s="5"/>
      <c r="AC1959" s="5"/>
      <c r="AD1959" s="5"/>
    </row>
    <row r="1960" spans="1:30" s="6" customFormat="1" x14ac:dyDescent="0.25">
      <c r="A1960" s="183">
        <v>8.1999999999999993</v>
      </c>
      <c r="B1960" s="184" t="s">
        <v>612</v>
      </c>
      <c r="C1960" s="128"/>
      <c r="D1960" s="185"/>
      <c r="E1960" s="186"/>
      <c r="F1960" s="187"/>
      <c r="G1960" s="39">
        <f t="shared" si="183"/>
        <v>0</v>
      </c>
      <c r="H1960" s="26">
        <f t="shared" si="184"/>
        <v>0</v>
      </c>
      <c r="I1960" s="167"/>
      <c r="R1960" s="149"/>
      <c r="S1960" s="149"/>
      <c r="T1960" s="13"/>
      <c r="U1960" s="5"/>
      <c r="V1960" s="5"/>
      <c r="W1960" s="5"/>
      <c r="X1960" s="5"/>
      <c r="Y1960" s="5"/>
      <c r="Z1960" s="5"/>
      <c r="AA1960" s="5"/>
      <c r="AB1960" s="5"/>
      <c r="AC1960" s="5"/>
      <c r="AD1960" s="5"/>
    </row>
    <row r="1961" spans="1:30" s="6" customFormat="1" x14ac:dyDescent="0.25">
      <c r="A1961" s="188" t="s">
        <v>107</v>
      </c>
      <c r="B1961" s="189" t="s">
        <v>18</v>
      </c>
      <c r="C1961" s="128">
        <v>2</v>
      </c>
      <c r="D1961" s="185" t="s">
        <v>42</v>
      </c>
      <c r="E1961" s="186">
        <v>291.64999999999998</v>
      </c>
      <c r="F1961" s="190">
        <f t="shared" ref="F1961:F1968" si="186">ROUND(E1961*C1961,2)</f>
        <v>583.29999999999995</v>
      </c>
      <c r="G1961" s="39">
        <f t="shared" si="183"/>
        <v>583.29999999999995</v>
      </c>
      <c r="H1961" s="26">
        <f t="shared" si="184"/>
        <v>0</v>
      </c>
      <c r="I1961" s="167"/>
      <c r="R1961" s="149"/>
      <c r="S1961" s="149"/>
      <c r="T1961" s="13"/>
      <c r="U1961" s="5"/>
      <c r="V1961" s="5"/>
      <c r="W1961" s="5"/>
      <c r="X1961" s="5"/>
      <c r="Y1961" s="5"/>
      <c r="Z1961" s="5"/>
      <c r="AA1961" s="5"/>
      <c r="AB1961" s="5"/>
      <c r="AC1961" s="5"/>
      <c r="AD1961" s="5"/>
    </row>
    <row r="1962" spans="1:30" s="6" customFormat="1" ht="26.4" x14ac:dyDescent="0.25">
      <c r="A1962" s="188" t="s">
        <v>108</v>
      </c>
      <c r="B1962" s="189" t="s">
        <v>613</v>
      </c>
      <c r="C1962" s="128">
        <v>10</v>
      </c>
      <c r="D1962" s="191" t="s">
        <v>19</v>
      </c>
      <c r="E1962" s="186">
        <v>1410.47</v>
      </c>
      <c r="F1962" s="190">
        <f t="shared" si="186"/>
        <v>14104.7</v>
      </c>
      <c r="G1962" s="39">
        <f t="shared" si="183"/>
        <v>14104.7</v>
      </c>
      <c r="H1962" s="26">
        <f t="shared" si="184"/>
        <v>0</v>
      </c>
      <c r="I1962" s="167"/>
      <c r="R1962" s="149"/>
      <c r="S1962" s="149"/>
      <c r="T1962" s="13"/>
      <c r="U1962" s="5"/>
      <c r="V1962" s="5"/>
      <c r="W1962" s="5"/>
      <c r="X1962" s="5"/>
      <c r="Y1962" s="5"/>
      <c r="Z1962" s="5"/>
      <c r="AA1962" s="5"/>
      <c r="AB1962" s="5"/>
      <c r="AC1962" s="5"/>
      <c r="AD1962" s="5"/>
    </row>
    <row r="1963" spans="1:30" s="6" customFormat="1" ht="26.4" x14ac:dyDescent="0.25">
      <c r="A1963" s="188" t="s">
        <v>110</v>
      </c>
      <c r="B1963" s="160" t="s">
        <v>573</v>
      </c>
      <c r="C1963" s="128">
        <v>8</v>
      </c>
      <c r="D1963" s="191" t="s">
        <v>42</v>
      </c>
      <c r="E1963" s="186">
        <v>2767.21</v>
      </c>
      <c r="F1963" s="190">
        <f t="shared" si="186"/>
        <v>22137.68</v>
      </c>
      <c r="G1963" s="39">
        <f t="shared" si="183"/>
        <v>22137.68</v>
      </c>
      <c r="H1963" s="26">
        <f t="shared" si="184"/>
        <v>0</v>
      </c>
      <c r="I1963" s="167"/>
      <c r="R1963" s="149"/>
      <c r="S1963" s="149"/>
      <c r="T1963" s="13"/>
      <c r="U1963" s="5"/>
      <c r="V1963" s="5"/>
      <c r="W1963" s="5"/>
      <c r="X1963" s="5"/>
      <c r="Y1963" s="5"/>
      <c r="Z1963" s="5"/>
      <c r="AA1963" s="5"/>
      <c r="AB1963" s="5"/>
      <c r="AC1963" s="5"/>
      <c r="AD1963" s="5"/>
    </row>
    <row r="1964" spans="1:30" s="6" customFormat="1" x14ac:dyDescent="0.25">
      <c r="A1964" s="188" t="s">
        <v>112</v>
      </c>
      <c r="B1964" s="196" t="s">
        <v>614</v>
      </c>
      <c r="C1964" s="128">
        <v>4</v>
      </c>
      <c r="D1964" s="191" t="s">
        <v>42</v>
      </c>
      <c r="E1964" s="186">
        <v>1565.4</v>
      </c>
      <c r="F1964" s="190">
        <f t="shared" si="186"/>
        <v>6261.6</v>
      </c>
      <c r="G1964" s="39">
        <f t="shared" si="183"/>
        <v>6261.6</v>
      </c>
      <c r="H1964" s="26">
        <f t="shared" si="184"/>
        <v>0</v>
      </c>
      <c r="I1964" s="167"/>
      <c r="R1964" s="149"/>
      <c r="S1964" s="149"/>
      <c r="T1964" s="13"/>
      <c r="U1964" s="5"/>
      <c r="V1964" s="5"/>
      <c r="W1964" s="5"/>
      <c r="X1964" s="5"/>
      <c r="Y1964" s="5"/>
      <c r="Z1964" s="5"/>
      <c r="AA1964" s="5"/>
      <c r="AB1964" s="5"/>
      <c r="AC1964" s="5"/>
      <c r="AD1964" s="5"/>
    </row>
    <row r="1965" spans="1:30" s="6" customFormat="1" x14ac:dyDescent="0.25">
      <c r="A1965" s="188" t="s">
        <v>114</v>
      </c>
      <c r="B1965" s="196" t="s">
        <v>593</v>
      </c>
      <c r="C1965" s="128">
        <v>4</v>
      </c>
      <c r="D1965" s="191" t="s">
        <v>42</v>
      </c>
      <c r="E1965" s="186">
        <v>750</v>
      </c>
      <c r="F1965" s="190">
        <f t="shared" si="186"/>
        <v>3000</v>
      </c>
      <c r="G1965" s="39">
        <f t="shared" si="183"/>
        <v>3000</v>
      </c>
      <c r="H1965" s="26">
        <f t="shared" si="184"/>
        <v>0</v>
      </c>
      <c r="I1965" s="167"/>
      <c r="R1965" s="149"/>
      <c r="S1965" s="149"/>
      <c r="T1965" s="13"/>
      <c r="U1965" s="5"/>
      <c r="V1965" s="5"/>
      <c r="W1965" s="5"/>
      <c r="X1965" s="5"/>
      <c r="Y1965" s="5"/>
      <c r="Z1965" s="5"/>
      <c r="AA1965" s="5"/>
      <c r="AB1965" s="5"/>
      <c r="AC1965" s="5"/>
      <c r="AD1965" s="5"/>
    </row>
    <row r="1966" spans="1:30" s="6" customFormat="1" x14ac:dyDescent="0.25">
      <c r="A1966" s="188" t="s">
        <v>116</v>
      </c>
      <c r="B1966" s="196" t="s">
        <v>694</v>
      </c>
      <c r="C1966" s="128">
        <v>11.36</v>
      </c>
      <c r="D1966" s="191" t="s">
        <v>24</v>
      </c>
      <c r="E1966" s="186">
        <v>130.81</v>
      </c>
      <c r="F1966" s="190">
        <f t="shared" si="186"/>
        <v>1486</v>
      </c>
      <c r="G1966" s="39">
        <f t="shared" si="183"/>
        <v>1486</v>
      </c>
      <c r="H1966" s="26">
        <f t="shared" si="184"/>
        <v>0</v>
      </c>
      <c r="I1966" s="167"/>
      <c r="R1966" s="149"/>
      <c r="S1966" s="149"/>
      <c r="T1966" s="13"/>
      <c r="U1966" s="5"/>
      <c r="V1966" s="5"/>
      <c r="W1966" s="5"/>
      <c r="X1966" s="5"/>
      <c r="Y1966" s="5"/>
      <c r="Z1966" s="5"/>
      <c r="AA1966" s="5"/>
      <c r="AB1966" s="5"/>
      <c r="AC1966" s="5"/>
      <c r="AD1966" s="5"/>
    </row>
    <row r="1967" spans="1:30" s="6" customFormat="1" ht="28.5" customHeight="1" x14ac:dyDescent="0.25">
      <c r="A1967" s="188" t="s">
        <v>118</v>
      </c>
      <c r="B1967" s="179" t="s">
        <v>562</v>
      </c>
      <c r="C1967" s="128">
        <v>10.68</v>
      </c>
      <c r="D1967" s="191" t="s">
        <v>24</v>
      </c>
      <c r="E1967" s="186">
        <v>172.55</v>
      </c>
      <c r="F1967" s="190">
        <f t="shared" si="186"/>
        <v>1842.83</v>
      </c>
      <c r="G1967" s="39">
        <f t="shared" si="183"/>
        <v>1842.83</v>
      </c>
      <c r="H1967" s="26">
        <f t="shared" si="184"/>
        <v>0</v>
      </c>
      <c r="I1967" s="167"/>
      <c r="R1967" s="149"/>
      <c r="S1967" s="149"/>
      <c r="T1967" s="13"/>
      <c r="U1967" s="5"/>
      <c r="V1967" s="5"/>
      <c r="W1967" s="5"/>
      <c r="X1967" s="5"/>
      <c r="Y1967" s="5"/>
      <c r="Z1967" s="5"/>
      <c r="AA1967" s="5"/>
      <c r="AB1967" s="5"/>
      <c r="AC1967" s="5"/>
      <c r="AD1967" s="5"/>
    </row>
    <row r="1968" spans="1:30" s="6" customFormat="1" ht="26.4" x14ac:dyDescent="0.25">
      <c r="A1968" s="188" t="s">
        <v>120</v>
      </c>
      <c r="B1968" s="160" t="s">
        <v>563</v>
      </c>
      <c r="C1968" s="128">
        <v>2</v>
      </c>
      <c r="D1968" s="191" t="s">
        <v>569</v>
      </c>
      <c r="E1968" s="186">
        <v>204.64</v>
      </c>
      <c r="F1968" s="190">
        <f t="shared" si="186"/>
        <v>409.28</v>
      </c>
      <c r="G1968" s="39">
        <f t="shared" si="183"/>
        <v>409.28</v>
      </c>
      <c r="H1968" s="26">
        <f t="shared" si="184"/>
        <v>0</v>
      </c>
      <c r="I1968" s="167"/>
      <c r="R1968" s="149"/>
      <c r="S1968" s="149"/>
      <c r="T1968" s="13"/>
      <c r="U1968" s="5"/>
      <c r="V1968" s="5"/>
      <c r="W1968" s="5"/>
      <c r="X1968" s="5"/>
      <c r="Y1968" s="5"/>
      <c r="Z1968" s="5"/>
      <c r="AA1968" s="5"/>
      <c r="AB1968" s="5"/>
      <c r="AC1968" s="5"/>
      <c r="AD1968" s="5"/>
    </row>
    <row r="1969" spans="1:30" s="6" customFormat="1" x14ac:dyDescent="0.25">
      <c r="A1969" s="188" t="s">
        <v>122</v>
      </c>
      <c r="B1969" s="196" t="s">
        <v>599</v>
      </c>
      <c r="C1969" s="128">
        <v>2</v>
      </c>
      <c r="D1969" s="191" t="s">
        <v>569</v>
      </c>
      <c r="E1969" s="186">
        <v>8500</v>
      </c>
      <c r="F1969" s="190">
        <f>ROUND(E1969*C1969,2)</f>
        <v>17000</v>
      </c>
      <c r="G1969" s="39">
        <f t="shared" si="183"/>
        <v>17000</v>
      </c>
      <c r="H1969" s="26">
        <f t="shared" si="184"/>
        <v>0</v>
      </c>
      <c r="I1969" s="167"/>
      <c r="R1969" s="149"/>
      <c r="S1969" s="149"/>
      <c r="T1969" s="13"/>
      <c r="U1969" s="5"/>
      <c r="V1969" s="5"/>
      <c r="W1969" s="5"/>
      <c r="X1969" s="5"/>
      <c r="Y1969" s="5"/>
      <c r="Z1969" s="5"/>
      <c r="AA1969" s="5"/>
      <c r="AB1969" s="5"/>
      <c r="AC1969" s="5"/>
      <c r="AD1969" s="5"/>
    </row>
    <row r="1970" spans="1:30" s="6" customFormat="1" x14ac:dyDescent="0.25">
      <c r="A1970" s="168"/>
      <c r="B1970" s="157"/>
      <c r="C1970" s="128"/>
      <c r="D1970" s="153"/>
      <c r="E1970" s="158"/>
      <c r="F1970" s="159"/>
      <c r="G1970" s="39">
        <f t="shared" si="183"/>
        <v>0</v>
      </c>
      <c r="H1970" s="26">
        <f t="shared" si="184"/>
        <v>0</v>
      </c>
      <c r="I1970" s="167"/>
      <c r="R1970" s="149"/>
      <c r="S1970" s="149"/>
      <c r="T1970" s="13"/>
      <c r="U1970" s="5"/>
      <c r="V1970" s="5"/>
      <c r="W1970" s="5"/>
      <c r="X1970" s="5"/>
      <c r="Y1970" s="5"/>
      <c r="Z1970" s="5"/>
      <c r="AA1970" s="5"/>
      <c r="AB1970" s="5"/>
      <c r="AC1970" s="5"/>
      <c r="AD1970" s="5"/>
    </row>
    <row r="1971" spans="1:30" s="6" customFormat="1" x14ac:dyDescent="0.25">
      <c r="A1971" s="202">
        <v>9</v>
      </c>
      <c r="B1971" s="175" t="s">
        <v>645</v>
      </c>
      <c r="C1971" s="128"/>
      <c r="D1971" s="153"/>
      <c r="E1971" s="158"/>
      <c r="F1971" s="159"/>
      <c r="G1971" s="39">
        <f t="shared" si="183"/>
        <v>0</v>
      </c>
      <c r="H1971" s="26">
        <f t="shared" si="184"/>
        <v>0</v>
      </c>
      <c r="I1971" s="167"/>
      <c r="R1971" s="149"/>
      <c r="S1971" s="149"/>
      <c r="T1971" s="13"/>
      <c r="U1971" s="5"/>
      <c r="V1971" s="5"/>
      <c r="W1971" s="5"/>
      <c r="X1971" s="5"/>
      <c r="Y1971" s="5"/>
      <c r="Z1971" s="5"/>
      <c r="AA1971" s="5"/>
      <c r="AB1971" s="5"/>
      <c r="AC1971" s="5"/>
      <c r="AD1971" s="5"/>
    </row>
    <row r="1972" spans="1:30" s="6" customFormat="1" x14ac:dyDescent="0.25">
      <c r="A1972" s="168"/>
      <c r="B1972" s="157"/>
      <c r="C1972" s="128"/>
      <c r="D1972" s="153"/>
      <c r="E1972" s="158"/>
      <c r="F1972" s="159"/>
      <c r="G1972" s="39">
        <f t="shared" si="183"/>
        <v>0</v>
      </c>
      <c r="H1972" s="26">
        <f t="shared" si="184"/>
        <v>0</v>
      </c>
      <c r="I1972" s="167"/>
      <c r="R1972" s="149"/>
      <c r="S1972" s="149"/>
      <c r="T1972" s="13"/>
      <c r="U1972" s="5"/>
      <c r="V1972" s="5"/>
      <c r="W1972" s="5"/>
      <c r="X1972" s="5"/>
      <c r="Y1972" s="5"/>
      <c r="Z1972" s="5"/>
      <c r="AA1972" s="5"/>
      <c r="AB1972" s="5"/>
      <c r="AC1972" s="5"/>
      <c r="AD1972" s="5"/>
    </row>
    <row r="1973" spans="1:30" s="6" customFormat="1" x14ac:dyDescent="0.25">
      <c r="A1973" s="203">
        <v>9.1</v>
      </c>
      <c r="B1973" s="175" t="s">
        <v>729</v>
      </c>
      <c r="C1973" s="128"/>
      <c r="D1973" s="153"/>
      <c r="E1973" s="158"/>
      <c r="F1973" s="159"/>
      <c r="G1973" s="39">
        <f t="shared" si="183"/>
        <v>0</v>
      </c>
      <c r="H1973" s="26">
        <f t="shared" si="184"/>
        <v>0</v>
      </c>
      <c r="I1973" s="167"/>
      <c r="R1973" s="149"/>
      <c r="S1973" s="149"/>
      <c r="T1973" s="13"/>
      <c r="U1973" s="5"/>
      <c r="V1973" s="5"/>
      <c r="W1973" s="5"/>
      <c r="X1973" s="5"/>
      <c r="Y1973" s="5"/>
      <c r="Z1973" s="5"/>
      <c r="AA1973" s="5"/>
      <c r="AB1973" s="5"/>
      <c r="AC1973" s="5"/>
      <c r="AD1973" s="5"/>
    </row>
    <row r="1974" spans="1:30" s="6" customFormat="1" x14ac:dyDescent="0.25">
      <c r="A1974" s="188" t="s">
        <v>523</v>
      </c>
      <c r="B1974" s="204" t="s">
        <v>648</v>
      </c>
      <c r="C1974" s="128">
        <v>180</v>
      </c>
      <c r="D1974" s="185" t="s">
        <v>42</v>
      </c>
      <c r="E1974" s="186">
        <v>80</v>
      </c>
      <c r="F1974" s="187">
        <f t="shared" ref="F1974:F1986" si="187">ROUND((C1974*E1974),2)</f>
        <v>14400</v>
      </c>
      <c r="G1974" s="39">
        <f t="shared" si="183"/>
        <v>14400</v>
      </c>
      <c r="H1974" s="26">
        <f t="shared" si="184"/>
        <v>0</v>
      </c>
      <c r="I1974" s="167"/>
      <c r="R1974" s="149"/>
      <c r="S1974" s="149"/>
      <c r="T1974" s="13"/>
      <c r="U1974" s="5"/>
      <c r="V1974" s="5"/>
      <c r="W1974" s="5"/>
      <c r="X1974" s="5"/>
      <c r="Y1974" s="5"/>
      <c r="Z1974" s="5"/>
      <c r="AA1974" s="5"/>
      <c r="AB1974" s="5"/>
      <c r="AC1974" s="5"/>
      <c r="AD1974" s="5"/>
    </row>
    <row r="1975" spans="1:30" s="6" customFormat="1" ht="26.4" x14ac:dyDescent="0.25">
      <c r="A1975" s="188" t="s">
        <v>525</v>
      </c>
      <c r="B1975" s="179" t="s">
        <v>650</v>
      </c>
      <c r="C1975" s="128">
        <v>2160</v>
      </c>
      <c r="D1975" s="191" t="s">
        <v>19</v>
      </c>
      <c r="E1975" s="186">
        <v>14.23</v>
      </c>
      <c r="F1975" s="190">
        <f t="shared" si="187"/>
        <v>30736.799999999999</v>
      </c>
      <c r="G1975" s="39">
        <f t="shared" si="183"/>
        <v>30736.799999999999</v>
      </c>
      <c r="H1975" s="26">
        <f t="shared" si="184"/>
        <v>0</v>
      </c>
      <c r="I1975" s="167"/>
      <c r="R1975" s="149"/>
      <c r="S1975" s="149"/>
      <c r="T1975" s="13"/>
      <c r="U1975" s="5"/>
      <c r="V1975" s="5"/>
      <c r="W1975" s="5"/>
      <c r="X1975" s="5"/>
      <c r="Y1975" s="5"/>
      <c r="Z1975" s="5"/>
      <c r="AA1975" s="5"/>
      <c r="AB1975" s="5"/>
      <c r="AC1975" s="5"/>
      <c r="AD1975" s="5"/>
    </row>
    <row r="1976" spans="1:30" s="6" customFormat="1" x14ac:dyDescent="0.25">
      <c r="A1976" s="188" t="s">
        <v>588</v>
      </c>
      <c r="B1976" s="201" t="s">
        <v>652</v>
      </c>
      <c r="C1976" s="128">
        <v>360</v>
      </c>
      <c r="D1976" s="185" t="s">
        <v>42</v>
      </c>
      <c r="E1976" s="186">
        <v>84.42</v>
      </c>
      <c r="F1976" s="187">
        <f t="shared" si="187"/>
        <v>30391.200000000001</v>
      </c>
      <c r="G1976" s="39">
        <f t="shared" si="183"/>
        <v>30391.200000000001</v>
      </c>
      <c r="H1976" s="26">
        <f t="shared" si="184"/>
        <v>0</v>
      </c>
      <c r="I1976" s="167"/>
      <c r="R1976" s="149"/>
      <c r="S1976" s="149"/>
      <c r="T1976" s="13"/>
      <c r="U1976" s="5"/>
      <c r="V1976" s="5"/>
      <c r="W1976" s="5"/>
      <c r="X1976" s="5"/>
      <c r="Y1976" s="5"/>
      <c r="Z1976" s="5"/>
      <c r="AA1976" s="5"/>
      <c r="AB1976" s="5"/>
      <c r="AC1976" s="5"/>
      <c r="AD1976" s="5"/>
    </row>
    <row r="1977" spans="1:30" s="6" customFormat="1" x14ac:dyDescent="0.25">
      <c r="A1977" s="188" t="s">
        <v>590</v>
      </c>
      <c r="B1977" s="201" t="s">
        <v>654</v>
      </c>
      <c r="C1977" s="128">
        <v>360</v>
      </c>
      <c r="D1977" s="185" t="s">
        <v>42</v>
      </c>
      <c r="E1977" s="259">
        <v>26.5</v>
      </c>
      <c r="F1977" s="187">
        <f t="shared" si="187"/>
        <v>9540</v>
      </c>
      <c r="G1977" s="39">
        <f t="shared" si="183"/>
        <v>9540</v>
      </c>
      <c r="H1977" s="26">
        <f t="shared" si="184"/>
        <v>0</v>
      </c>
      <c r="I1977" s="167"/>
      <c r="R1977" s="149"/>
      <c r="S1977" s="149"/>
      <c r="T1977" s="13"/>
      <c r="U1977" s="5"/>
      <c r="V1977" s="5"/>
      <c r="W1977" s="5"/>
      <c r="X1977" s="5"/>
      <c r="Y1977" s="5"/>
      <c r="Z1977" s="5"/>
      <c r="AA1977" s="5"/>
      <c r="AB1977" s="5"/>
      <c r="AC1977" s="5"/>
      <c r="AD1977" s="5"/>
    </row>
    <row r="1978" spans="1:30" s="6" customFormat="1" x14ac:dyDescent="0.25">
      <c r="A1978" s="188" t="s">
        <v>592</v>
      </c>
      <c r="B1978" s="201" t="s">
        <v>656</v>
      </c>
      <c r="C1978" s="128">
        <v>270</v>
      </c>
      <c r="D1978" s="185" t="s">
        <v>19</v>
      </c>
      <c r="E1978" s="259">
        <v>292.05</v>
      </c>
      <c r="F1978" s="187">
        <f t="shared" si="187"/>
        <v>78853.5</v>
      </c>
      <c r="G1978" s="39">
        <f t="shared" si="183"/>
        <v>78853.5</v>
      </c>
      <c r="H1978" s="26">
        <f t="shared" si="184"/>
        <v>0</v>
      </c>
      <c r="I1978" s="167"/>
      <c r="R1978" s="149"/>
      <c r="S1978" s="149"/>
      <c r="T1978" s="13"/>
      <c r="U1978" s="5"/>
      <c r="V1978" s="5"/>
      <c r="W1978" s="5"/>
      <c r="X1978" s="5"/>
      <c r="Y1978" s="5"/>
      <c r="Z1978" s="5"/>
      <c r="AA1978" s="5"/>
      <c r="AB1978" s="5"/>
      <c r="AC1978" s="5"/>
      <c r="AD1978" s="5"/>
    </row>
    <row r="1979" spans="1:30" s="6" customFormat="1" x14ac:dyDescent="0.25">
      <c r="A1979" s="188" t="s">
        <v>594</v>
      </c>
      <c r="B1979" s="201" t="s">
        <v>658</v>
      </c>
      <c r="C1979" s="128">
        <v>180</v>
      </c>
      <c r="D1979" s="185" t="s">
        <v>42</v>
      </c>
      <c r="E1979" s="259">
        <v>35.4</v>
      </c>
      <c r="F1979" s="187">
        <f t="shared" si="187"/>
        <v>6372</v>
      </c>
      <c r="G1979" s="39">
        <f t="shared" si="183"/>
        <v>6372</v>
      </c>
      <c r="H1979" s="26">
        <f t="shared" si="184"/>
        <v>0</v>
      </c>
      <c r="I1979" s="167"/>
      <c r="R1979" s="149"/>
      <c r="S1979" s="149"/>
      <c r="T1979" s="13"/>
      <c r="U1979" s="5"/>
      <c r="V1979" s="5"/>
      <c r="W1979" s="5"/>
      <c r="X1979" s="5"/>
      <c r="Y1979" s="5"/>
      <c r="Z1979" s="5"/>
      <c r="AA1979" s="5"/>
      <c r="AB1979" s="5"/>
      <c r="AC1979" s="5"/>
      <c r="AD1979" s="5"/>
    </row>
    <row r="1980" spans="1:30" s="6" customFormat="1" x14ac:dyDescent="0.25">
      <c r="A1980" s="188" t="s">
        <v>596</v>
      </c>
      <c r="B1980" s="201" t="s">
        <v>660</v>
      </c>
      <c r="C1980" s="128">
        <v>180</v>
      </c>
      <c r="D1980" s="185" t="s">
        <v>42</v>
      </c>
      <c r="E1980" s="259">
        <v>28.32</v>
      </c>
      <c r="F1980" s="187">
        <f t="shared" si="187"/>
        <v>5097.6000000000004</v>
      </c>
      <c r="G1980" s="39">
        <f t="shared" si="183"/>
        <v>5097.6000000000004</v>
      </c>
      <c r="H1980" s="26">
        <f t="shared" si="184"/>
        <v>0</v>
      </c>
      <c r="I1980" s="167"/>
      <c r="R1980" s="149"/>
      <c r="S1980" s="149"/>
      <c r="T1980" s="13"/>
      <c r="U1980" s="5"/>
      <c r="V1980" s="5"/>
      <c r="W1980" s="5"/>
      <c r="X1980" s="5"/>
      <c r="Y1980" s="5"/>
      <c r="Z1980" s="5"/>
      <c r="AA1980" s="5"/>
      <c r="AB1980" s="5"/>
      <c r="AC1980" s="5"/>
      <c r="AD1980" s="5"/>
    </row>
    <row r="1981" spans="1:30" s="6" customFormat="1" x14ac:dyDescent="0.25">
      <c r="A1981" s="188" t="s">
        <v>597</v>
      </c>
      <c r="B1981" s="201" t="s">
        <v>662</v>
      </c>
      <c r="C1981" s="128">
        <v>180</v>
      </c>
      <c r="D1981" s="185" t="s">
        <v>42</v>
      </c>
      <c r="E1981" s="186">
        <v>286.36</v>
      </c>
      <c r="F1981" s="187">
        <f t="shared" si="187"/>
        <v>51544.800000000003</v>
      </c>
      <c r="G1981" s="39">
        <f t="shared" si="183"/>
        <v>51544.800000000003</v>
      </c>
      <c r="H1981" s="26">
        <f t="shared" si="184"/>
        <v>0</v>
      </c>
      <c r="I1981" s="167"/>
      <c r="R1981" s="149"/>
      <c r="S1981" s="149"/>
      <c r="T1981" s="13"/>
      <c r="U1981" s="5"/>
      <c r="V1981" s="5"/>
      <c r="W1981" s="5"/>
      <c r="X1981" s="5"/>
      <c r="Y1981" s="5"/>
      <c r="Z1981" s="5"/>
      <c r="AA1981" s="5"/>
      <c r="AB1981" s="5"/>
      <c r="AC1981" s="5"/>
      <c r="AD1981" s="5"/>
    </row>
    <row r="1982" spans="1:30" s="6" customFormat="1" x14ac:dyDescent="0.25">
      <c r="A1982" s="188" t="s">
        <v>598</v>
      </c>
      <c r="B1982" s="201" t="s">
        <v>664</v>
      </c>
      <c r="C1982" s="128">
        <v>180</v>
      </c>
      <c r="D1982" s="185" t="s">
        <v>42</v>
      </c>
      <c r="E1982" s="186">
        <v>380</v>
      </c>
      <c r="F1982" s="187">
        <f t="shared" si="187"/>
        <v>68400</v>
      </c>
      <c r="G1982" s="39">
        <f t="shared" si="183"/>
        <v>68400</v>
      </c>
      <c r="H1982" s="26">
        <f t="shared" si="184"/>
        <v>0</v>
      </c>
      <c r="I1982" s="167"/>
      <c r="R1982" s="149"/>
      <c r="S1982" s="149"/>
      <c r="T1982" s="13"/>
      <c r="U1982" s="5"/>
      <c r="V1982" s="5"/>
      <c r="W1982" s="5"/>
      <c r="X1982" s="5"/>
      <c r="Y1982" s="5"/>
      <c r="Z1982" s="5"/>
      <c r="AA1982" s="5"/>
      <c r="AB1982" s="5"/>
      <c r="AC1982" s="5"/>
      <c r="AD1982" s="5"/>
    </row>
    <row r="1983" spans="1:30" s="6" customFormat="1" x14ac:dyDescent="0.25">
      <c r="A1983" s="188" t="s">
        <v>697</v>
      </c>
      <c r="B1983" s="201" t="s">
        <v>171</v>
      </c>
      <c r="C1983" s="128">
        <v>180</v>
      </c>
      <c r="D1983" s="185" t="s">
        <v>42</v>
      </c>
      <c r="E1983" s="186">
        <v>21.67</v>
      </c>
      <c r="F1983" s="187">
        <f t="shared" si="187"/>
        <v>3900.6</v>
      </c>
      <c r="G1983" s="39">
        <f t="shared" si="183"/>
        <v>3900.6</v>
      </c>
      <c r="H1983" s="26">
        <f t="shared" si="184"/>
        <v>0</v>
      </c>
      <c r="I1983" s="167"/>
      <c r="R1983" s="149"/>
      <c r="S1983" s="149"/>
      <c r="T1983" s="13"/>
      <c r="U1983" s="5"/>
      <c r="V1983" s="5"/>
      <c r="W1983" s="5"/>
      <c r="X1983" s="5"/>
      <c r="Y1983" s="5"/>
      <c r="Z1983" s="5"/>
      <c r="AA1983" s="5"/>
      <c r="AB1983" s="5"/>
      <c r="AC1983" s="5"/>
      <c r="AD1983" s="5"/>
    </row>
    <row r="1984" spans="1:30" s="6" customFormat="1" x14ac:dyDescent="0.25">
      <c r="A1984" s="188" t="s">
        <v>698</v>
      </c>
      <c r="B1984" s="201" t="s">
        <v>667</v>
      </c>
      <c r="C1984" s="128">
        <v>180</v>
      </c>
      <c r="D1984" s="185" t="s">
        <v>42</v>
      </c>
      <c r="E1984" s="186">
        <v>350</v>
      </c>
      <c r="F1984" s="187">
        <f t="shared" si="187"/>
        <v>63000</v>
      </c>
      <c r="G1984" s="39">
        <f t="shared" si="183"/>
        <v>63000</v>
      </c>
      <c r="H1984" s="26">
        <f t="shared" si="184"/>
        <v>0</v>
      </c>
      <c r="I1984" s="167"/>
      <c r="R1984" s="149"/>
      <c r="S1984" s="149"/>
      <c r="T1984" s="13"/>
      <c r="U1984" s="5"/>
      <c r="V1984" s="5"/>
      <c r="W1984" s="5"/>
      <c r="X1984" s="5"/>
      <c r="Y1984" s="5"/>
      <c r="Z1984" s="5"/>
      <c r="AA1984" s="5"/>
      <c r="AB1984" s="5"/>
      <c r="AC1984" s="5"/>
      <c r="AD1984" s="5"/>
    </row>
    <row r="1985" spans="1:30" s="6" customFormat="1" x14ac:dyDescent="0.25">
      <c r="A1985" s="188" t="s">
        <v>699</v>
      </c>
      <c r="B1985" s="201" t="s">
        <v>669</v>
      </c>
      <c r="C1985" s="128">
        <v>356.4</v>
      </c>
      <c r="D1985" s="191" t="s">
        <v>24</v>
      </c>
      <c r="E1985" s="186">
        <v>699.05</v>
      </c>
      <c r="F1985" s="187">
        <f t="shared" si="187"/>
        <v>249141.42</v>
      </c>
      <c r="G1985" s="39">
        <f t="shared" si="183"/>
        <v>249141.42</v>
      </c>
      <c r="H1985" s="26">
        <f t="shared" si="184"/>
        <v>0</v>
      </c>
      <c r="I1985" s="167"/>
      <c r="R1985" s="149"/>
      <c r="S1985" s="149"/>
      <c r="T1985" s="13"/>
      <c r="U1985" s="5"/>
      <c r="V1985" s="5"/>
      <c r="W1985" s="5"/>
      <c r="X1985" s="5"/>
      <c r="Y1985" s="5"/>
      <c r="Z1985" s="5"/>
      <c r="AA1985" s="5"/>
      <c r="AB1985" s="5"/>
      <c r="AC1985" s="5"/>
      <c r="AD1985" s="5"/>
    </row>
    <row r="1986" spans="1:30" s="6" customFormat="1" x14ac:dyDescent="0.25">
      <c r="A1986" s="188" t="s">
        <v>700</v>
      </c>
      <c r="B1986" s="201" t="s">
        <v>174</v>
      </c>
      <c r="C1986" s="128">
        <v>180</v>
      </c>
      <c r="D1986" s="185" t="s">
        <v>42</v>
      </c>
      <c r="E1986" s="186">
        <v>450</v>
      </c>
      <c r="F1986" s="187">
        <f t="shared" si="187"/>
        <v>81000</v>
      </c>
      <c r="G1986" s="39">
        <f t="shared" si="183"/>
        <v>81000</v>
      </c>
      <c r="H1986" s="26">
        <f t="shared" si="184"/>
        <v>0</v>
      </c>
      <c r="I1986" s="167"/>
      <c r="R1986" s="149"/>
      <c r="S1986" s="149"/>
      <c r="T1986" s="13"/>
      <c r="U1986" s="5"/>
      <c r="V1986" s="5"/>
      <c r="W1986" s="5"/>
      <c r="X1986" s="5"/>
      <c r="Y1986" s="5"/>
      <c r="Z1986" s="5"/>
      <c r="AA1986" s="5"/>
      <c r="AB1986" s="5"/>
      <c r="AC1986" s="5"/>
      <c r="AD1986" s="5"/>
    </row>
    <row r="1987" spans="1:30" s="6" customFormat="1" x14ac:dyDescent="0.25">
      <c r="A1987" s="168"/>
      <c r="B1987" s="157"/>
      <c r="C1987" s="128"/>
      <c r="D1987" s="153"/>
      <c r="E1987" s="158"/>
      <c r="F1987" s="159"/>
      <c r="G1987" s="39">
        <f t="shared" si="183"/>
        <v>0</v>
      </c>
      <c r="H1987" s="26">
        <f t="shared" si="184"/>
        <v>0</v>
      </c>
      <c r="I1987" s="167"/>
      <c r="R1987" s="149"/>
      <c r="S1987" s="149"/>
      <c r="T1987" s="13"/>
      <c r="U1987" s="5"/>
      <c r="V1987" s="5"/>
      <c r="W1987" s="5"/>
      <c r="X1987" s="5"/>
      <c r="Y1987" s="5"/>
      <c r="Z1987" s="5"/>
      <c r="AA1987" s="5"/>
      <c r="AB1987" s="5"/>
      <c r="AC1987" s="5"/>
      <c r="AD1987" s="5"/>
    </row>
    <row r="1988" spans="1:30" s="6" customFormat="1" x14ac:dyDescent="0.25">
      <c r="A1988" s="161">
        <v>10</v>
      </c>
      <c r="B1988" s="144" t="s">
        <v>671</v>
      </c>
      <c r="C1988" s="128"/>
      <c r="D1988" s="153"/>
      <c r="E1988" s="158"/>
      <c r="F1988" s="159"/>
      <c r="G1988" s="39">
        <f t="shared" si="183"/>
        <v>0</v>
      </c>
      <c r="H1988" s="26">
        <f t="shared" si="184"/>
        <v>0</v>
      </c>
      <c r="I1988" s="167"/>
      <c r="R1988" s="149"/>
      <c r="S1988" s="149"/>
      <c r="T1988" s="13"/>
      <c r="U1988" s="5"/>
      <c r="V1988" s="5"/>
      <c r="W1988" s="5"/>
      <c r="X1988" s="5"/>
      <c r="Y1988" s="5"/>
      <c r="Z1988" s="5"/>
      <c r="AA1988" s="5"/>
      <c r="AB1988" s="5"/>
      <c r="AC1988" s="5"/>
      <c r="AD1988" s="5"/>
    </row>
    <row r="1989" spans="1:30" s="6" customFormat="1" ht="26.4" x14ac:dyDescent="0.25">
      <c r="A1989" s="168">
        <v>10.1</v>
      </c>
      <c r="B1989" s="160" t="s">
        <v>672</v>
      </c>
      <c r="C1989" s="128">
        <v>1</v>
      </c>
      <c r="D1989" s="177" t="s">
        <v>569</v>
      </c>
      <c r="E1989" s="158">
        <v>15138.98</v>
      </c>
      <c r="F1989" s="159">
        <f>ROUND(C1989*E1989,2)</f>
        <v>15138.98</v>
      </c>
      <c r="G1989" s="39">
        <f t="shared" si="183"/>
        <v>15138.98</v>
      </c>
      <c r="H1989" s="26">
        <f t="shared" si="184"/>
        <v>0</v>
      </c>
      <c r="I1989" s="167"/>
      <c r="R1989" s="149"/>
      <c r="S1989" s="149"/>
      <c r="T1989" s="13"/>
      <c r="U1989" s="5"/>
      <c r="V1989" s="5"/>
      <c r="W1989" s="5"/>
      <c r="X1989" s="5"/>
      <c r="Y1989" s="5"/>
      <c r="Z1989" s="5"/>
      <c r="AA1989" s="5"/>
      <c r="AB1989" s="5"/>
      <c r="AC1989" s="5"/>
      <c r="AD1989" s="5"/>
    </row>
    <row r="1990" spans="1:30" s="6" customFormat="1" ht="26.4" x14ac:dyDescent="0.25">
      <c r="A1990" s="168">
        <v>10.199999999999999</v>
      </c>
      <c r="B1990" s="160" t="s">
        <v>673</v>
      </c>
      <c r="C1990" s="128">
        <v>3</v>
      </c>
      <c r="D1990" s="177" t="s">
        <v>569</v>
      </c>
      <c r="E1990" s="158">
        <v>12382.68</v>
      </c>
      <c r="F1990" s="159">
        <f>ROUND(C1990*E1990,2)</f>
        <v>37148.04</v>
      </c>
      <c r="G1990" s="39">
        <f t="shared" si="183"/>
        <v>37148.04</v>
      </c>
      <c r="H1990" s="26">
        <f t="shared" si="184"/>
        <v>0</v>
      </c>
      <c r="I1990" s="167"/>
      <c r="R1990" s="149"/>
      <c r="S1990" s="149"/>
      <c r="T1990" s="13"/>
      <c r="U1990" s="5"/>
      <c r="V1990" s="5"/>
      <c r="W1990" s="5"/>
      <c r="X1990" s="5"/>
      <c r="Y1990" s="5"/>
      <c r="Z1990" s="5"/>
      <c r="AA1990" s="5"/>
      <c r="AB1990" s="5"/>
      <c r="AC1990" s="5"/>
      <c r="AD1990" s="5"/>
    </row>
    <row r="1991" spans="1:30" s="6" customFormat="1" x14ac:dyDescent="0.25">
      <c r="A1991" s="168">
        <v>10.3</v>
      </c>
      <c r="B1991" s="160" t="s">
        <v>674</v>
      </c>
      <c r="C1991" s="128">
        <v>4</v>
      </c>
      <c r="D1991" s="177" t="s">
        <v>569</v>
      </c>
      <c r="E1991" s="158">
        <v>7304.14</v>
      </c>
      <c r="F1991" s="159">
        <f>ROUND(C1991*E1991,2)</f>
        <v>29216.560000000001</v>
      </c>
      <c r="G1991" s="39">
        <f t="shared" si="183"/>
        <v>29216.560000000001</v>
      </c>
      <c r="H1991" s="26">
        <f t="shared" si="184"/>
        <v>0</v>
      </c>
      <c r="I1991" s="167"/>
      <c r="R1991" s="149"/>
      <c r="S1991" s="149"/>
      <c r="T1991" s="13"/>
      <c r="U1991" s="5"/>
      <c r="V1991" s="5"/>
      <c r="W1991" s="5"/>
      <c r="X1991" s="5"/>
      <c r="Y1991" s="5"/>
      <c r="Z1991" s="5"/>
      <c r="AA1991" s="5"/>
      <c r="AB1991" s="5"/>
      <c r="AC1991" s="5"/>
      <c r="AD1991" s="5"/>
    </row>
    <row r="1992" spans="1:30" s="6" customFormat="1" x14ac:dyDescent="0.25">
      <c r="A1992" s="168"/>
      <c r="B1992" s="157"/>
      <c r="C1992" s="128"/>
      <c r="D1992" s="153"/>
      <c r="E1992" s="206"/>
      <c r="F1992" s="159"/>
      <c r="G1992" s="39">
        <f t="shared" si="183"/>
        <v>0</v>
      </c>
      <c r="H1992" s="26">
        <f t="shared" si="184"/>
        <v>0</v>
      </c>
      <c r="I1992" s="167"/>
      <c r="R1992" s="149"/>
      <c r="S1992" s="149"/>
      <c r="T1992" s="13"/>
      <c r="U1992" s="5"/>
      <c r="V1992" s="5"/>
      <c r="W1992" s="5"/>
      <c r="X1992" s="5"/>
      <c r="Y1992" s="5"/>
      <c r="Z1992" s="5"/>
      <c r="AA1992" s="5"/>
      <c r="AB1992" s="5"/>
      <c r="AC1992" s="5"/>
      <c r="AD1992" s="5"/>
    </row>
    <row r="1993" spans="1:30" s="6" customFormat="1" ht="40.5" customHeight="1" x14ac:dyDescent="0.25">
      <c r="A1993" s="225">
        <v>11</v>
      </c>
      <c r="B1993" s="226" t="s">
        <v>682</v>
      </c>
      <c r="C1993" s="130">
        <v>2995</v>
      </c>
      <c r="D1993" s="227" t="s">
        <v>19</v>
      </c>
      <c r="E1993" s="228">
        <v>25</v>
      </c>
      <c r="F1993" s="229">
        <f>ROUND(C1993*E1993,2)</f>
        <v>74875</v>
      </c>
      <c r="G1993" s="39">
        <f t="shared" si="183"/>
        <v>74875</v>
      </c>
      <c r="H1993" s="26">
        <f t="shared" si="184"/>
        <v>0</v>
      </c>
      <c r="I1993" s="167"/>
      <c r="R1993" s="149"/>
      <c r="S1993" s="149"/>
      <c r="T1993" s="13"/>
      <c r="U1993" s="5"/>
      <c r="V1993" s="5"/>
      <c r="W1993" s="5"/>
      <c r="X1993" s="5"/>
      <c r="Y1993" s="5"/>
      <c r="Z1993" s="5"/>
      <c r="AA1993" s="5"/>
      <c r="AB1993" s="5"/>
      <c r="AC1993" s="5"/>
      <c r="AD1993" s="5"/>
    </row>
    <row r="1994" spans="1:30" s="6" customFormat="1" ht="66" customHeight="1" x14ac:dyDescent="0.25">
      <c r="A1994" s="230">
        <v>12</v>
      </c>
      <c r="B1994" s="231" t="s">
        <v>683</v>
      </c>
      <c r="C1994" s="128">
        <v>2995</v>
      </c>
      <c r="D1994" s="177" t="s">
        <v>19</v>
      </c>
      <c r="E1994" s="158">
        <v>46.15</v>
      </c>
      <c r="F1994" s="186">
        <f>ROUND(C1994*E1994,2)</f>
        <v>138219.25</v>
      </c>
      <c r="G1994" s="39">
        <f t="shared" si="183"/>
        <v>138219.25</v>
      </c>
      <c r="H1994" s="26">
        <f t="shared" si="184"/>
        <v>0</v>
      </c>
      <c r="I1994" s="167"/>
      <c r="R1994" s="149"/>
      <c r="S1994" s="149"/>
      <c r="T1994" s="13"/>
      <c r="U1994" s="5"/>
      <c r="V1994" s="5"/>
      <c r="W1994" s="5"/>
      <c r="X1994" s="5"/>
      <c r="Y1994" s="5"/>
      <c r="Z1994" s="5"/>
      <c r="AA1994" s="5"/>
      <c r="AB1994" s="5"/>
      <c r="AC1994" s="5"/>
      <c r="AD1994" s="5"/>
    </row>
    <row r="1995" spans="1:30" s="6" customFormat="1" ht="26.4" x14ac:dyDescent="0.25">
      <c r="A1995" s="232">
        <v>13</v>
      </c>
      <c r="B1995" s="233" t="s">
        <v>684</v>
      </c>
      <c r="C1995" s="128">
        <v>2995</v>
      </c>
      <c r="D1995" s="177" t="s">
        <v>19</v>
      </c>
      <c r="E1995" s="158">
        <v>11.93</v>
      </c>
      <c r="F1995" s="186">
        <f>ROUND(C1995*E1995,2)</f>
        <v>35730.35</v>
      </c>
      <c r="G1995" s="39">
        <f t="shared" si="183"/>
        <v>35730.35</v>
      </c>
      <c r="H1995" s="26">
        <f t="shared" si="184"/>
        <v>0</v>
      </c>
      <c r="I1995" s="167"/>
      <c r="R1995" s="149"/>
      <c r="S1995" s="149"/>
      <c r="T1995" s="13"/>
      <c r="U1995" s="5"/>
      <c r="V1995" s="5"/>
      <c r="W1995" s="5"/>
      <c r="X1995" s="5"/>
      <c r="Y1995" s="5"/>
      <c r="Z1995" s="5"/>
      <c r="AA1995" s="5"/>
      <c r="AB1995" s="5"/>
      <c r="AC1995" s="5"/>
      <c r="AD1995" s="5"/>
    </row>
    <row r="1996" spans="1:30" s="6" customFormat="1" x14ac:dyDescent="0.25">
      <c r="A1996" s="143"/>
      <c r="B1996" s="245"/>
      <c r="C1996" s="128"/>
      <c r="D1996" s="246"/>
      <c r="E1996" s="260"/>
      <c r="F1996" s="247"/>
      <c r="G1996" s="39">
        <f t="shared" si="183"/>
        <v>0</v>
      </c>
      <c r="H1996" s="26">
        <f t="shared" si="184"/>
        <v>0</v>
      </c>
      <c r="I1996" s="167"/>
      <c r="R1996" s="149"/>
      <c r="S1996" s="149"/>
      <c r="T1996" s="13"/>
      <c r="U1996" s="5"/>
      <c r="V1996" s="5"/>
      <c r="W1996" s="5"/>
      <c r="X1996" s="5"/>
      <c r="Y1996" s="5"/>
      <c r="Z1996" s="5"/>
      <c r="AA1996" s="5"/>
      <c r="AB1996" s="5"/>
      <c r="AC1996" s="5"/>
      <c r="AD1996" s="5"/>
    </row>
    <row r="1997" spans="1:30" s="139" customFormat="1" x14ac:dyDescent="0.25">
      <c r="A1997" s="133" t="s">
        <v>730</v>
      </c>
      <c r="B1997" s="134" t="s">
        <v>731</v>
      </c>
      <c r="C1997" s="128"/>
      <c r="D1997" s="136"/>
      <c r="E1997" s="137"/>
      <c r="F1997" s="138"/>
      <c r="G1997" s="39">
        <f t="shared" si="183"/>
        <v>0</v>
      </c>
      <c r="H1997" s="26">
        <f t="shared" si="184"/>
        <v>0</v>
      </c>
      <c r="I1997" s="234"/>
      <c r="R1997" s="140"/>
      <c r="S1997" s="140"/>
      <c r="T1997" s="141"/>
      <c r="U1997" s="142"/>
      <c r="V1997" s="142"/>
      <c r="W1997" s="142"/>
      <c r="X1997" s="142"/>
      <c r="Y1997" s="142"/>
      <c r="Z1997" s="142"/>
      <c r="AA1997" s="142"/>
      <c r="AB1997" s="142"/>
      <c r="AC1997" s="142"/>
      <c r="AD1997" s="142"/>
    </row>
    <row r="1998" spans="1:30" s="6" customFormat="1" x14ac:dyDescent="0.25">
      <c r="A1998" s="143"/>
      <c r="B1998" s="144"/>
      <c r="C1998" s="128"/>
      <c r="D1998" s="146"/>
      <c r="E1998" s="147"/>
      <c r="F1998" s="148"/>
      <c r="G1998" s="39">
        <f t="shared" si="183"/>
        <v>0</v>
      </c>
      <c r="H1998" s="26">
        <f t="shared" si="184"/>
        <v>0</v>
      </c>
      <c r="I1998" s="167"/>
      <c r="R1998" s="149"/>
      <c r="S1998" s="149"/>
      <c r="T1998" s="13"/>
      <c r="U1998" s="5"/>
      <c r="V1998" s="5"/>
      <c r="W1998" s="5"/>
      <c r="X1998" s="5"/>
      <c r="Y1998" s="5"/>
      <c r="Z1998" s="5"/>
      <c r="AA1998" s="5"/>
      <c r="AB1998" s="5"/>
      <c r="AC1998" s="5"/>
      <c r="AD1998" s="5"/>
    </row>
    <row r="1999" spans="1:30" s="6" customFormat="1" x14ac:dyDescent="0.25">
      <c r="A1999" s="168">
        <v>1</v>
      </c>
      <c r="B1999" s="197" t="s">
        <v>18</v>
      </c>
      <c r="C1999" s="128">
        <v>5622.71</v>
      </c>
      <c r="D1999" s="153" t="s">
        <v>19</v>
      </c>
      <c r="E1999" s="158">
        <v>15.17</v>
      </c>
      <c r="F1999" s="159">
        <f>ROUND(C1999*E1999,2)</f>
        <v>85296.51</v>
      </c>
      <c r="G1999" s="39">
        <f t="shared" si="183"/>
        <v>85296.51</v>
      </c>
      <c r="H1999" s="26">
        <f t="shared" si="184"/>
        <v>0</v>
      </c>
      <c r="I1999" s="167"/>
      <c r="R1999" s="149"/>
      <c r="S1999" s="149"/>
      <c r="T1999" s="13"/>
      <c r="U1999" s="5"/>
      <c r="V1999" s="5"/>
      <c r="W1999" s="5"/>
      <c r="X1999" s="5"/>
      <c r="Y1999" s="5"/>
      <c r="Z1999" s="5"/>
      <c r="AA1999" s="5"/>
      <c r="AB1999" s="5"/>
      <c r="AC1999" s="5"/>
      <c r="AD1999" s="5"/>
    </row>
    <row r="2000" spans="1:30" s="6" customFormat="1" x14ac:dyDescent="0.25">
      <c r="A2000" s="168"/>
      <c r="B2000" s="197"/>
      <c r="C2000" s="128"/>
      <c r="D2000" s="153"/>
      <c r="E2000" s="158"/>
      <c r="F2000" s="159"/>
      <c r="G2000" s="39">
        <f t="shared" ref="G2000:G2063" si="188">ROUND(C2000*E2000,2)</f>
        <v>0</v>
      </c>
      <c r="H2000" s="26">
        <f t="shared" si="184"/>
        <v>0</v>
      </c>
      <c r="I2000" s="167"/>
      <c r="R2000" s="149"/>
      <c r="S2000" s="149"/>
      <c r="T2000" s="13"/>
      <c r="U2000" s="5"/>
      <c r="V2000" s="5"/>
      <c r="W2000" s="5"/>
      <c r="X2000" s="5"/>
      <c r="Y2000" s="5"/>
      <c r="Z2000" s="5"/>
      <c r="AA2000" s="5"/>
      <c r="AB2000" s="5"/>
      <c r="AC2000" s="5"/>
      <c r="AD2000" s="5"/>
    </row>
    <row r="2001" spans="1:30" s="6" customFormat="1" x14ac:dyDescent="0.25">
      <c r="A2001" s="161">
        <v>2</v>
      </c>
      <c r="B2001" s="144" t="s">
        <v>20</v>
      </c>
      <c r="C2001" s="128"/>
      <c r="D2001" s="153"/>
      <c r="E2001" s="158"/>
      <c r="F2001" s="159"/>
      <c r="G2001" s="39">
        <f t="shared" si="188"/>
        <v>0</v>
      </c>
      <c r="H2001" s="26">
        <f t="shared" ref="H2001:H2064" si="189">G2001-F2001</f>
        <v>0</v>
      </c>
      <c r="I2001" s="167"/>
      <c r="R2001" s="149"/>
      <c r="S2001" s="149"/>
      <c r="T2001" s="13"/>
      <c r="U2001" s="5"/>
      <c r="V2001" s="5"/>
      <c r="W2001" s="5"/>
      <c r="X2001" s="5"/>
      <c r="Y2001" s="5"/>
      <c r="Z2001" s="5"/>
      <c r="AA2001" s="5"/>
      <c r="AB2001" s="5"/>
      <c r="AC2001" s="5"/>
      <c r="AD2001" s="5"/>
    </row>
    <row r="2002" spans="1:30" s="6" customFormat="1" x14ac:dyDescent="0.25">
      <c r="A2002" s="156">
        <v>2.1</v>
      </c>
      <c r="B2002" s="157" t="s">
        <v>559</v>
      </c>
      <c r="C2002" s="128">
        <v>3654.76</v>
      </c>
      <c r="D2002" s="153" t="s">
        <v>24</v>
      </c>
      <c r="E2002" s="158">
        <v>121.8</v>
      </c>
      <c r="F2002" s="159">
        <f>ROUND(C2002*E2002,2)</f>
        <v>445149.77</v>
      </c>
      <c r="G2002" s="39">
        <f t="shared" si="188"/>
        <v>445149.77</v>
      </c>
      <c r="H2002" s="26">
        <f t="shared" si="189"/>
        <v>0</v>
      </c>
      <c r="I2002" s="167"/>
      <c r="R2002" s="149"/>
      <c r="S2002" s="149"/>
      <c r="T2002" s="13"/>
      <c r="U2002" s="5"/>
      <c r="V2002" s="5"/>
      <c r="W2002" s="5"/>
      <c r="X2002" s="5"/>
      <c r="Y2002" s="5"/>
      <c r="Z2002" s="5"/>
      <c r="AA2002" s="5"/>
      <c r="AB2002" s="5"/>
      <c r="AC2002" s="5"/>
      <c r="AD2002" s="5"/>
    </row>
    <row r="2003" spans="1:30" s="6" customFormat="1" x14ac:dyDescent="0.25">
      <c r="A2003" s="156">
        <f>+A2002+0.1</f>
        <v>2.2000000000000002</v>
      </c>
      <c r="B2003" s="160" t="s">
        <v>560</v>
      </c>
      <c r="C2003" s="128">
        <v>3373.63</v>
      </c>
      <c r="D2003" s="153" t="s">
        <v>28</v>
      </c>
      <c r="E2003" s="158">
        <v>44.31</v>
      </c>
      <c r="F2003" s="159">
        <f>ROUND(C2003*E2003,2)</f>
        <v>149485.54999999999</v>
      </c>
      <c r="G2003" s="39">
        <f t="shared" si="188"/>
        <v>149485.54999999999</v>
      </c>
      <c r="H2003" s="26">
        <f t="shared" si="189"/>
        <v>0</v>
      </c>
      <c r="I2003" s="167"/>
      <c r="R2003" s="149"/>
      <c r="S2003" s="149"/>
      <c r="T2003" s="13"/>
      <c r="U2003" s="5"/>
      <c r="V2003" s="5"/>
      <c r="W2003" s="5"/>
      <c r="X2003" s="5"/>
      <c r="Y2003" s="5"/>
      <c r="Z2003" s="5"/>
      <c r="AA2003" s="5"/>
      <c r="AB2003" s="5"/>
      <c r="AC2003" s="5"/>
      <c r="AD2003" s="5"/>
    </row>
    <row r="2004" spans="1:30" s="6" customFormat="1" x14ac:dyDescent="0.25">
      <c r="A2004" s="156">
        <f>+A2003+0.1</f>
        <v>2.3000000000000003</v>
      </c>
      <c r="B2004" s="160" t="s">
        <v>561</v>
      </c>
      <c r="C2004" s="128">
        <v>337.36</v>
      </c>
      <c r="D2004" s="153" t="s">
        <v>24</v>
      </c>
      <c r="E2004" s="158">
        <v>1411.8</v>
      </c>
      <c r="F2004" s="159">
        <f>ROUND(C2004*E2004,2)</f>
        <v>476284.85</v>
      </c>
      <c r="G2004" s="39">
        <f t="shared" si="188"/>
        <v>476284.85</v>
      </c>
      <c r="H2004" s="26">
        <f t="shared" si="189"/>
        <v>0</v>
      </c>
      <c r="I2004" s="167"/>
      <c r="R2004" s="149"/>
      <c r="S2004" s="149"/>
      <c r="T2004" s="13"/>
      <c r="U2004" s="5"/>
      <c r="V2004" s="5"/>
      <c r="W2004" s="5"/>
      <c r="X2004" s="5"/>
      <c r="Y2004" s="5"/>
      <c r="Z2004" s="5"/>
      <c r="AA2004" s="5"/>
      <c r="AB2004" s="5"/>
      <c r="AC2004" s="5"/>
      <c r="AD2004" s="5"/>
    </row>
    <row r="2005" spans="1:30" s="6" customFormat="1" ht="25.5" customHeight="1" x14ac:dyDescent="0.25">
      <c r="A2005" s="156">
        <f>+A2004+0.1</f>
        <v>2.4000000000000004</v>
      </c>
      <c r="B2005" s="160" t="s">
        <v>562</v>
      </c>
      <c r="C2005" s="128">
        <v>3125.89</v>
      </c>
      <c r="D2005" s="153" t="s">
        <v>24</v>
      </c>
      <c r="E2005" s="158">
        <v>172.55</v>
      </c>
      <c r="F2005" s="159">
        <f>ROUND(C2005*E2005,2)</f>
        <v>539372.31999999995</v>
      </c>
      <c r="G2005" s="39">
        <f t="shared" si="188"/>
        <v>539372.31999999995</v>
      </c>
      <c r="H2005" s="26">
        <f t="shared" si="189"/>
        <v>0</v>
      </c>
      <c r="I2005" s="167"/>
      <c r="R2005" s="149"/>
      <c r="S2005" s="149"/>
      <c r="T2005" s="13"/>
      <c r="U2005" s="5"/>
      <c r="V2005" s="5"/>
      <c r="W2005" s="5"/>
      <c r="X2005" s="5"/>
      <c r="Y2005" s="5"/>
      <c r="Z2005" s="5"/>
      <c r="AA2005" s="5"/>
      <c r="AB2005" s="5"/>
      <c r="AC2005" s="5"/>
      <c r="AD2005" s="5"/>
    </row>
    <row r="2006" spans="1:30" s="6" customFormat="1" ht="26.4" x14ac:dyDescent="0.25">
      <c r="A2006" s="156">
        <f>+A2005+0.1</f>
        <v>2.5000000000000004</v>
      </c>
      <c r="B2006" s="160" t="s">
        <v>563</v>
      </c>
      <c r="C2006" s="128">
        <v>661.09</v>
      </c>
      <c r="D2006" s="153" t="s">
        <v>24</v>
      </c>
      <c r="E2006" s="158">
        <v>190.02</v>
      </c>
      <c r="F2006" s="159">
        <f>ROUND(C2006*E2006,2)</f>
        <v>125620.32</v>
      </c>
      <c r="G2006" s="39">
        <f t="shared" si="188"/>
        <v>125620.32</v>
      </c>
      <c r="H2006" s="26">
        <f t="shared" si="189"/>
        <v>0</v>
      </c>
      <c r="I2006" s="167"/>
      <c r="R2006" s="149"/>
      <c r="S2006" s="149"/>
      <c r="T2006" s="13"/>
      <c r="U2006" s="5"/>
      <c r="V2006" s="5"/>
      <c r="W2006" s="5"/>
      <c r="X2006" s="5"/>
      <c r="Y2006" s="5"/>
      <c r="Z2006" s="5"/>
      <c r="AA2006" s="5"/>
      <c r="AB2006" s="5"/>
      <c r="AC2006" s="5"/>
      <c r="AD2006" s="5"/>
    </row>
    <row r="2007" spans="1:30" s="6" customFormat="1" x14ac:dyDescent="0.25">
      <c r="A2007" s="168"/>
      <c r="B2007" s="157"/>
      <c r="C2007" s="128"/>
      <c r="D2007" s="153"/>
      <c r="E2007" s="158"/>
      <c r="F2007" s="159"/>
      <c r="G2007" s="39">
        <f t="shared" si="188"/>
        <v>0</v>
      </c>
      <c r="H2007" s="26">
        <f t="shared" si="189"/>
        <v>0</v>
      </c>
      <c r="R2007" s="149"/>
      <c r="S2007" s="149"/>
      <c r="T2007" s="13"/>
      <c r="U2007" s="5"/>
      <c r="V2007" s="5"/>
      <c r="W2007" s="5"/>
      <c r="X2007" s="5"/>
      <c r="Y2007" s="5"/>
      <c r="Z2007" s="5"/>
      <c r="AA2007" s="5"/>
      <c r="AB2007" s="5"/>
      <c r="AC2007" s="5"/>
      <c r="AD2007" s="5"/>
    </row>
    <row r="2008" spans="1:30" s="6" customFormat="1" x14ac:dyDescent="0.25">
      <c r="A2008" s="161">
        <v>3</v>
      </c>
      <c r="B2008" s="144" t="s">
        <v>33</v>
      </c>
      <c r="C2008" s="128"/>
      <c r="D2008" s="153"/>
      <c r="E2008" s="158"/>
      <c r="F2008" s="159"/>
      <c r="G2008" s="39">
        <f t="shared" si="188"/>
        <v>0</v>
      </c>
      <c r="H2008" s="26">
        <f t="shared" si="189"/>
        <v>0</v>
      </c>
      <c r="I2008" s="167"/>
      <c r="R2008" s="149"/>
      <c r="S2008" s="149"/>
      <c r="T2008" s="13"/>
      <c r="U2008" s="5"/>
      <c r="V2008" s="5"/>
      <c r="W2008" s="5"/>
      <c r="X2008" s="5"/>
      <c r="Y2008" s="5"/>
      <c r="Z2008" s="5"/>
      <c r="AA2008" s="5"/>
      <c r="AB2008" s="5"/>
      <c r="AC2008" s="5"/>
      <c r="AD2008" s="5"/>
    </row>
    <row r="2009" spans="1:30" s="6" customFormat="1" x14ac:dyDescent="0.25">
      <c r="A2009" s="156">
        <v>3.2</v>
      </c>
      <c r="B2009" s="157" t="s">
        <v>565</v>
      </c>
      <c r="C2009" s="128">
        <v>5627.88</v>
      </c>
      <c r="D2009" s="153" t="s">
        <v>19</v>
      </c>
      <c r="E2009" s="158">
        <v>242.88</v>
      </c>
      <c r="F2009" s="159">
        <f>ROUND(C2009*E2009,2)</f>
        <v>1366899.49</v>
      </c>
      <c r="G2009" s="39">
        <f t="shared" si="188"/>
        <v>1366899.49</v>
      </c>
      <c r="H2009" s="26">
        <f t="shared" si="189"/>
        <v>0</v>
      </c>
      <c r="I2009" s="167"/>
      <c r="R2009" s="149"/>
      <c r="S2009" s="149"/>
      <c r="T2009" s="13"/>
      <c r="U2009" s="5"/>
      <c r="V2009" s="5"/>
      <c r="W2009" s="5"/>
      <c r="X2009" s="5"/>
      <c r="Y2009" s="5"/>
      <c r="Z2009" s="5"/>
      <c r="AA2009" s="5"/>
      <c r="AB2009" s="5"/>
      <c r="AC2009" s="5"/>
      <c r="AD2009" s="5"/>
    </row>
    <row r="2010" spans="1:30" s="6" customFormat="1" x14ac:dyDescent="0.25">
      <c r="A2010" s="168"/>
      <c r="B2010" s="157"/>
      <c r="C2010" s="128"/>
      <c r="D2010" s="153"/>
      <c r="E2010" s="158"/>
      <c r="F2010" s="159"/>
      <c r="G2010" s="39">
        <f t="shared" si="188"/>
        <v>0</v>
      </c>
      <c r="H2010" s="26">
        <f t="shared" si="189"/>
        <v>0</v>
      </c>
      <c r="I2010" s="167"/>
      <c r="R2010" s="149"/>
      <c r="S2010" s="149"/>
      <c r="T2010" s="13"/>
      <c r="U2010" s="5"/>
      <c r="V2010" s="5"/>
      <c r="W2010" s="5"/>
      <c r="X2010" s="5"/>
      <c r="Y2010" s="5"/>
      <c r="Z2010" s="5"/>
      <c r="AA2010" s="5"/>
      <c r="AB2010" s="5"/>
      <c r="AC2010" s="5"/>
      <c r="AD2010" s="5"/>
    </row>
    <row r="2011" spans="1:30" s="6" customFormat="1" x14ac:dyDescent="0.25">
      <c r="A2011" s="169">
        <v>4</v>
      </c>
      <c r="B2011" s="170" t="s">
        <v>38</v>
      </c>
      <c r="C2011" s="128"/>
      <c r="D2011" s="171"/>
      <c r="E2011" s="158"/>
      <c r="F2011" s="159"/>
      <c r="G2011" s="39">
        <f t="shared" si="188"/>
        <v>0</v>
      </c>
      <c r="H2011" s="26">
        <f t="shared" si="189"/>
        <v>0</v>
      </c>
      <c r="I2011" s="167"/>
      <c r="R2011" s="149"/>
      <c r="S2011" s="149"/>
      <c r="T2011" s="13"/>
      <c r="U2011" s="5"/>
      <c r="V2011" s="5"/>
      <c r="W2011" s="5"/>
      <c r="X2011" s="5"/>
      <c r="Y2011" s="5"/>
      <c r="Z2011" s="5"/>
      <c r="AA2011" s="5"/>
      <c r="AB2011" s="5"/>
      <c r="AC2011" s="5"/>
      <c r="AD2011" s="5"/>
    </row>
    <row r="2012" spans="1:30" s="6" customFormat="1" x14ac:dyDescent="0.25">
      <c r="A2012" s="156">
        <v>4.2</v>
      </c>
      <c r="B2012" s="157" t="s">
        <v>565</v>
      </c>
      <c r="C2012" s="128">
        <v>5622.71</v>
      </c>
      <c r="D2012" s="153" t="s">
        <v>19</v>
      </c>
      <c r="E2012" s="158">
        <v>96.85</v>
      </c>
      <c r="F2012" s="159">
        <f>ROUND(C2012*E2012,2)</f>
        <v>544559.46</v>
      </c>
      <c r="G2012" s="39">
        <f t="shared" si="188"/>
        <v>544559.46</v>
      </c>
      <c r="H2012" s="26">
        <f t="shared" si="189"/>
        <v>0</v>
      </c>
      <c r="I2012" s="167"/>
      <c r="R2012" s="149"/>
      <c r="S2012" s="149"/>
      <c r="T2012" s="13"/>
      <c r="U2012" s="5"/>
      <c r="V2012" s="5"/>
      <c r="W2012" s="5"/>
      <c r="X2012" s="5"/>
      <c r="Y2012" s="5"/>
      <c r="Z2012" s="5"/>
      <c r="AA2012" s="5"/>
      <c r="AB2012" s="5"/>
      <c r="AC2012" s="5"/>
      <c r="AD2012" s="5"/>
    </row>
    <row r="2013" spans="1:30" s="6" customFormat="1" x14ac:dyDescent="0.25">
      <c r="A2013" s="172"/>
      <c r="B2013" s="173"/>
      <c r="C2013" s="128"/>
      <c r="D2013" s="153"/>
      <c r="E2013" s="158"/>
      <c r="F2013" s="159"/>
      <c r="G2013" s="39">
        <f t="shared" si="188"/>
        <v>0</v>
      </c>
      <c r="H2013" s="26">
        <f t="shared" si="189"/>
        <v>0</v>
      </c>
      <c r="I2013" s="167"/>
      <c r="R2013" s="149"/>
      <c r="S2013" s="149"/>
      <c r="T2013" s="13"/>
      <c r="U2013" s="5"/>
      <c r="V2013" s="5"/>
      <c r="W2013" s="5"/>
      <c r="X2013" s="5"/>
      <c r="Y2013" s="5"/>
      <c r="Z2013" s="5"/>
      <c r="AA2013" s="5"/>
      <c r="AB2013" s="5"/>
      <c r="AC2013" s="5"/>
      <c r="AD2013" s="5"/>
    </row>
    <row r="2014" spans="1:30" s="6" customFormat="1" x14ac:dyDescent="0.25">
      <c r="A2014" s="161">
        <v>6</v>
      </c>
      <c r="B2014" s="175" t="s">
        <v>567</v>
      </c>
      <c r="C2014" s="128"/>
      <c r="D2014" s="171"/>
      <c r="E2014" s="158"/>
      <c r="F2014" s="159"/>
      <c r="G2014" s="39">
        <f t="shared" si="188"/>
        <v>0</v>
      </c>
      <c r="H2014" s="26">
        <f t="shared" si="189"/>
        <v>0</v>
      </c>
      <c r="I2014" s="167"/>
      <c r="R2014" s="149"/>
      <c r="S2014" s="149"/>
      <c r="T2014" s="13"/>
      <c r="U2014" s="5"/>
      <c r="V2014" s="5"/>
      <c r="W2014" s="5"/>
      <c r="X2014" s="5"/>
      <c r="Y2014" s="5"/>
      <c r="Z2014" s="5"/>
      <c r="AA2014" s="5"/>
      <c r="AB2014" s="5"/>
      <c r="AC2014" s="5"/>
      <c r="AD2014" s="5"/>
    </row>
    <row r="2015" spans="1:30" s="6" customFormat="1" ht="26.4" x14ac:dyDescent="0.25">
      <c r="A2015" s="176">
        <v>6.1</v>
      </c>
      <c r="B2015" s="160" t="s">
        <v>568</v>
      </c>
      <c r="C2015" s="128">
        <v>2</v>
      </c>
      <c r="D2015" s="177" t="s">
        <v>569</v>
      </c>
      <c r="E2015" s="186">
        <v>5262.41</v>
      </c>
      <c r="F2015" s="159">
        <f t="shared" ref="F2015:F2033" si="190">ROUND(C2015*E2015,2)</f>
        <v>10524.82</v>
      </c>
      <c r="G2015" s="39">
        <f t="shared" si="188"/>
        <v>10524.82</v>
      </c>
      <c r="H2015" s="26">
        <f t="shared" si="189"/>
        <v>0</v>
      </c>
      <c r="I2015" s="167"/>
      <c r="R2015" s="149"/>
      <c r="S2015" s="149"/>
      <c r="T2015" s="13"/>
      <c r="U2015" s="5"/>
      <c r="V2015" s="5"/>
      <c r="W2015" s="5"/>
      <c r="X2015" s="5"/>
      <c r="Y2015" s="5"/>
      <c r="Z2015" s="5"/>
      <c r="AA2015" s="5"/>
      <c r="AB2015" s="5"/>
      <c r="AC2015" s="5"/>
      <c r="AD2015" s="5"/>
    </row>
    <row r="2016" spans="1:30" s="6" customFormat="1" ht="26.4" x14ac:dyDescent="0.25">
      <c r="A2016" s="176">
        <v>6.2</v>
      </c>
      <c r="B2016" s="160" t="s">
        <v>570</v>
      </c>
      <c r="C2016" s="128">
        <v>1</v>
      </c>
      <c r="D2016" s="177" t="s">
        <v>569</v>
      </c>
      <c r="E2016" s="186">
        <v>5629.22</v>
      </c>
      <c r="F2016" s="159">
        <f t="shared" si="190"/>
        <v>5629.22</v>
      </c>
      <c r="G2016" s="39">
        <f t="shared" si="188"/>
        <v>5629.22</v>
      </c>
      <c r="H2016" s="26">
        <f t="shared" si="189"/>
        <v>0</v>
      </c>
      <c r="I2016" s="167"/>
      <c r="R2016" s="149"/>
      <c r="S2016" s="149"/>
      <c r="T2016" s="13"/>
      <c r="U2016" s="5"/>
      <c r="V2016" s="5"/>
      <c r="W2016" s="5"/>
      <c r="X2016" s="5"/>
      <c r="Y2016" s="5"/>
      <c r="Z2016" s="5"/>
      <c r="AA2016" s="5"/>
      <c r="AB2016" s="5"/>
      <c r="AC2016" s="5"/>
      <c r="AD2016" s="5"/>
    </row>
    <row r="2017" spans="1:30" s="6" customFormat="1" ht="26.4" x14ac:dyDescent="0.25">
      <c r="A2017" s="176">
        <v>6.3</v>
      </c>
      <c r="B2017" s="160" t="s">
        <v>572</v>
      </c>
      <c r="C2017" s="128">
        <v>1</v>
      </c>
      <c r="D2017" s="177" t="s">
        <v>569</v>
      </c>
      <c r="E2017" s="186">
        <v>3831.02</v>
      </c>
      <c r="F2017" s="159">
        <f t="shared" si="190"/>
        <v>3831.02</v>
      </c>
      <c r="G2017" s="39">
        <f t="shared" si="188"/>
        <v>3831.02</v>
      </c>
      <c r="H2017" s="26">
        <f t="shared" si="189"/>
        <v>0</v>
      </c>
      <c r="I2017" s="167"/>
      <c r="R2017" s="149"/>
      <c r="S2017" s="149"/>
      <c r="T2017" s="13"/>
      <c r="U2017" s="5"/>
      <c r="V2017" s="5"/>
      <c r="W2017" s="5"/>
      <c r="X2017" s="5"/>
      <c r="Y2017" s="5"/>
      <c r="Z2017" s="5"/>
      <c r="AA2017" s="5"/>
      <c r="AB2017" s="5"/>
      <c r="AC2017" s="5"/>
      <c r="AD2017" s="5"/>
    </row>
    <row r="2018" spans="1:30" s="6" customFormat="1" ht="26.4" x14ac:dyDescent="0.25">
      <c r="A2018" s="176">
        <v>6.3</v>
      </c>
      <c r="B2018" s="160" t="s">
        <v>732</v>
      </c>
      <c r="C2018" s="128">
        <v>1</v>
      </c>
      <c r="D2018" s="177" t="s">
        <v>569</v>
      </c>
      <c r="E2018" s="186">
        <v>3831.02</v>
      </c>
      <c r="F2018" s="159">
        <f>ROUND(C2018*E2018,2)</f>
        <v>3831.02</v>
      </c>
      <c r="G2018" s="39">
        <f t="shared" si="188"/>
        <v>3831.02</v>
      </c>
      <c r="H2018" s="26">
        <f t="shared" si="189"/>
        <v>0</v>
      </c>
      <c r="I2018" s="167"/>
      <c r="R2018" s="149"/>
      <c r="S2018" s="149"/>
      <c r="T2018" s="13"/>
      <c r="U2018" s="5"/>
      <c r="V2018" s="5"/>
      <c r="W2018" s="5"/>
      <c r="X2018" s="5"/>
      <c r="Y2018" s="5"/>
      <c r="Z2018" s="5"/>
      <c r="AA2018" s="5"/>
      <c r="AB2018" s="5"/>
      <c r="AC2018" s="5"/>
      <c r="AD2018" s="5"/>
    </row>
    <row r="2019" spans="1:30" s="6" customFormat="1" ht="26.4" x14ac:dyDescent="0.25">
      <c r="A2019" s="176">
        <v>6.3</v>
      </c>
      <c r="B2019" s="160" t="s">
        <v>733</v>
      </c>
      <c r="C2019" s="128">
        <v>2</v>
      </c>
      <c r="D2019" s="177" t="s">
        <v>569</v>
      </c>
      <c r="E2019" s="186">
        <v>3230.75</v>
      </c>
      <c r="F2019" s="159">
        <f>ROUND(C2019*E2019,2)</f>
        <v>6461.5</v>
      </c>
      <c r="G2019" s="39">
        <f t="shared" si="188"/>
        <v>6461.5</v>
      </c>
      <c r="H2019" s="26">
        <f t="shared" si="189"/>
        <v>0</v>
      </c>
      <c r="I2019" s="167"/>
      <c r="R2019" s="149"/>
      <c r="S2019" s="149"/>
      <c r="T2019" s="13"/>
      <c r="U2019" s="5"/>
      <c r="V2019" s="5"/>
      <c r="W2019" s="5"/>
      <c r="X2019" s="5"/>
      <c r="Y2019" s="5"/>
      <c r="Z2019" s="5"/>
      <c r="AA2019" s="5"/>
      <c r="AB2019" s="5"/>
      <c r="AC2019" s="5"/>
      <c r="AD2019" s="5"/>
    </row>
    <row r="2020" spans="1:30" s="6" customFormat="1" ht="26.4" x14ac:dyDescent="0.25">
      <c r="A2020" s="176">
        <v>6.4</v>
      </c>
      <c r="B2020" s="160" t="s">
        <v>573</v>
      </c>
      <c r="C2020" s="128">
        <v>1</v>
      </c>
      <c r="D2020" s="177" t="s">
        <v>569</v>
      </c>
      <c r="E2020" s="186">
        <v>3230.75</v>
      </c>
      <c r="F2020" s="159">
        <f t="shared" si="190"/>
        <v>3230.75</v>
      </c>
      <c r="G2020" s="39">
        <f t="shared" si="188"/>
        <v>3230.75</v>
      </c>
      <c r="H2020" s="26">
        <f t="shared" si="189"/>
        <v>0</v>
      </c>
      <c r="I2020" s="167"/>
      <c r="R2020" s="149"/>
      <c r="S2020" s="149"/>
      <c r="T2020" s="13"/>
      <c r="U2020" s="5"/>
      <c r="V2020" s="5"/>
      <c r="W2020" s="5"/>
      <c r="X2020" s="5"/>
      <c r="Y2020" s="5"/>
      <c r="Z2020" s="5"/>
      <c r="AA2020" s="5"/>
      <c r="AB2020" s="5"/>
      <c r="AC2020" s="5"/>
      <c r="AD2020" s="5"/>
    </row>
    <row r="2021" spans="1:30" s="6" customFormat="1" ht="26.4" x14ac:dyDescent="0.25">
      <c r="A2021" s="176">
        <v>6.4</v>
      </c>
      <c r="B2021" s="160" t="s">
        <v>734</v>
      </c>
      <c r="C2021" s="128">
        <v>2</v>
      </c>
      <c r="D2021" s="177" t="s">
        <v>569</v>
      </c>
      <c r="E2021" s="186">
        <v>3230.75</v>
      </c>
      <c r="F2021" s="159">
        <f>ROUND(C2021*E2021,2)</f>
        <v>6461.5</v>
      </c>
      <c r="G2021" s="39">
        <f t="shared" si="188"/>
        <v>6461.5</v>
      </c>
      <c r="H2021" s="26">
        <f t="shared" si="189"/>
        <v>0</v>
      </c>
      <c r="I2021" s="167"/>
      <c r="R2021" s="149"/>
      <c r="S2021" s="149"/>
      <c r="T2021" s="13"/>
      <c r="U2021" s="5"/>
      <c r="V2021" s="5"/>
      <c r="W2021" s="5"/>
      <c r="X2021" s="5"/>
      <c r="Y2021" s="5"/>
      <c r="Z2021" s="5"/>
      <c r="AA2021" s="5"/>
      <c r="AB2021" s="5"/>
      <c r="AC2021" s="5"/>
      <c r="AD2021" s="5"/>
    </row>
    <row r="2022" spans="1:30" s="6" customFormat="1" ht="26.4" x14ac:dyDescent="0.25">
      <c r="A2022" s="176">
        <v>6.4</v>
      </c>
      <c r="B2022" s="160" t="s">
        <v>574</v>
      </c>
      <c r="C2022" s="128">
        <v>1</v>
      </c>
      <c r="D2022" s="177" t="s">
        <v>569</v>
      </c>
      <c r="E2022" s="186">
        <v>2643.84</v>
      </c>
      <c r="F2022" s="159">
        <f>ROUND(C2022*E2022,2)</f>
        <v>2643.84</v>
      </c>
      <c r="G2022" s="39">
        <f t="shared" si="188"/>
        <v>2643.84</v>
      </c>
      <c r="H2022" s="26">
        <f t="shared" si="189"/>
        <v>0</v>
      </c>
      <c r="I2022" s="167"/>
      <c r="R2022" s="149"/>
      <c r="S2022" s="149"/>
      <c r="T2022" s="13"/>
      <c r="U2022" s="5"/>
      <c r="V2022" s="5"/>
      <c r="W2022" s="5"/>
      <c r="X2022" s="5"/>
      <c r="Y2022" s="5"/>
      <c r="Z2022" s="5"/>
      <c r="AA2022" s="5"/>
      <c r="AB2022" s="5"/>
      <c r="AC2022" s="5"/>
      <c r="AD2022" s="5"/>
    </row>
    <row r="2023" spans="1:30" s="6" customFormat="1" ht="26.4" x14ac:dyDescent="0.25">
      <c r="A2023" s="176">
        <v>6.4</v>
      </c>
      <c r="B2023" s="160" t="s">
        <v>735</v>
      </c>
      <c r="C2023" s="128">
        <v>1</v>
      </c>
      <c r="D2023" s="177" t="s">
        <v>569</v>
      </c>
      <c r="E2023" s="186">
        <v>2643.84</v>
      </c>
      <c r="F2023" s="159">
        <f>ROUND(C2023*E2023,2)</f>
        <v>2643.84</v>
      </c>
      <c r="G2023" s="39">
        <f t="shared" si="188"/>
        <v>2643.84</v>
      </c>
      <c r="H2023" s="26">
        <f t="shared" si="189"/>
        <v>0</v>
      </c>
      <c r="I2023" s="167"/>
      <c r="R2023" s="149"/>
      <c r="S2023" s="149"/>
      <c r="T2023" s="13"/>
      <c r="U2023" s="5"/>
      <c r="V2023" s="5"/>
      <c r="W2023" s="5"/>
      <c r="X2023" s="5"/>
      <c r="Y2023" s="5"/>
      <c r="Z2023" s="5"/>
      <c r="AA2023" s="5"/>
      <c r="AB2023" s="5"/>
      <c r="AC2023" s="5"/>
      <c r="AD2023" s="5"/>
    </row>
    <row r="2024" spans="1:30" s="6" customFormat="1" ht="26.4" x14ac:dyDescent="0.25">
      <c r="A2024" s="176">
        <v>6.5</v>
      </c>
      <c r="B2024" s="160" t="s">
        <v>736</v>
      </c>
      <c r="C2024" s="128">
        <v>1</v>
      </c>
      <c r="D2024" s="177" t="s">
        <v>569</v>
      </c>
      <c r="E2024" s="186">
        <v>8161.21</v>
      </c>
      <c r="F2024" s="159">
        <f t="shared" si="190"/>
        <v>8161.21</v>
      </c>
      <c r="G2024" s="39">
        <f t="shared" si="188"/>
        <v>8161.21</v>
      </c>
      <c r="H2024" s="26">
        <f t="shared" si="189"/>
        <v>0</v>
      </c>
      <c r="I2024" s="167"/>
      <c r="R2024" s="149"/>
      <c r="S2024" s="149"/>
      <c r="T2024" s="13"/>
      <c r="U2024" s="5"/>
      <c r="V2024" s="5"/>
      <c r="W2024" s="5"/>
      <c r="X2024" s="5"/>
      <c r="Y2024" s="5"/>
      <c r="Z2024" s="5"/>
      <c r="AA2024" s="5"/>
      <c r="AB2024" s="5"/>
      <c r="AC2024" s="5"/>
      <c r="AD2024" s="5"/>
    </row>
    <row r="2025" spans="1:30" s="6" customFormat="1" ht="26.4" x14ac:dyDescent="0.25">
      <c r="A2025" s="176">
        <v>6.5</v>
      </c>
      <c r="B2025" s="160" t="s">
        <v>724</v>
      </c>
      <c r="C2025" s="128">
        <v>7</v>
      </c>
      <c r="D2025" s="177" t="s">
        <v>569</v>
      </c>
      <c r="E2025" s="186">
        <v>7373.34</v>
      </c>
      <c r="F2025" s="159">
        <f>ROUND(C2025*E2025,2)</f>
        <v>51613.38</v>
      </c>
      <c r="G2025" s="39">
        <f t="shared" si="188"/>
        <v>51613.38</v>
      </c>
      <c r="H2025" s="26">
        <f t="shared" si="189"/>
        <v>0</v>
      </c>
      <c r="I2025" s="167"/>
      <c r="R2025" s="149"/>
      <c r="S2025" s="149"/>
      <c r="T2025" s="13"/>
      <c r="U2025" s="5"/>
      <c r="V2025" s="5"/>
      <c r="W2025" s="5"/>
      <c r="X2025" s="5"/>
      <c r="Y2025" s="5"/>
      <c r="Z2025" s="5"/>
      <c r="AA2025" s="5"/>
      <c r="AB2025" s="5"/>
      <c r="AC2025" s="5"/>
      <c r="AD2025" s="5"/>
    </row>
    <row r="2026" spans="1:30" s="6" customFormat="1" ht="26.4" x14ac:dyDescent="0.25">
      <c r="A2026" s="176">
        <v>6.5</v>
      </c>
      <c r="B2026" s="160" t="s">
        <v>575</v>
      </c>
      <c r="C2026" s="128">
        <v>6</v>
      </c>
      <c r="D2026" s="177" t="s">
        <v>569</v>
      </c>
      <c r="E2026" s="186">
        <v>7159.26</v>
      </c>
      <c r="F2026" s="159">
        <f t="shared" si="190"/>
        <v>42955.56</v>
      </c>
      <c r="G2026" s="39">
        <f t="shared" si="188"/>
        <v>42955.56</v>
      </c>
      <c r="H2026" s="26">
        <f t="shared" si="189"/>
        <v>0</v>
      </c>
      <c r="I2026" s="167"/>
      <c r="R2026" s="149"/>
      <c r="S2026" s="149"/>
      <c r="T2026" s="13"/>
      <c r="U2026" s="5"/>
      <c r="V2026" s="5"/>
      <c r="W2026" s="5"/>
      <c r="X2026" s="5"/>
      <c r="Y2026" s="5"/>
      <c r="Z2026" s="5"/>
      <c r="AA2026" s="5"/>
      <c r="AB2026" s="5"/>
      <c r="AC2026" s="5"/>
      <c r="AD2026" s="5"/>
    </row>
    <row r="2027" spans="1:30" s="6" customFormat="1" ht="26.4" x14ac:dyDescent="0.25">
      <c r="A2027" s="176">
        <v>6.6</v>
      </c>
      <c r="B2027" s="160" t="s">
        <v>576</v>
      </c>
      <c r="C2027" s="128">
        <v>10</v>
      </c>
      <c r="D2027" s="177" t="s">
        <v>569</v>
      </c>
      <c r="E2027" s="186">
        <v>4741.8999999999996</v>
      </c>
      <c r="F2027" s="159">
        <f t="shared" si="190"/>
        <v>47419</v>
      </c>
      <c r="G2027" s="39">
        <f t="shared" si="188"/>
        <v>47419</v>
      </c>
      <c r="H2027" s="26">
        <f t="shared" si="189"/>
        <v>0</v>
      </c>
      <c r="I2027" s="167"/>
      <c r="R2027" s="149"/>
      <c r="S2027" s="149"/>
      <c r="T2027" s="13"/>
      <c r="U2027" s="5"/>
      <c r="V2027" s="5"/>
      <c r="W2027" s="5"/>
      <c r="X2027" s="5"/>
      <c r="Y2027" s="5"/>
      <c r="Z2027" s="5"/>
      <c r="AA2027" s="5"/>
      <c r="AB2027" s="5"/>
      <c r="AC2027" s="5"/>
      <c r="AD2027" s="5"/>
    </row>
    <row r="2028" spans="1:30" s="6" customFormat="1" ht="26.4" x14ac:dyDescent="0.25">
      <c r="A2028" s="178">
        <v>6.7</v>
      </c>
      <c r="B2028" s="193" t="s">
        <v>577</v>
      </c>
      <c r="C2028" s="130">
        <v>1</v>
      </c>
      <c r="D2028" s="227" t="s">
        <v>569</v>
      </c>
      <c r="E2028" s="229">
        <v>5332.93</v>
      </c>
      <c r="F2028" s="166">
        <f t="shared" si="190"/>
        <v>5332.93</v>
      </c>
      <c r="G2028" s="39">
        <f t="shared" si="188"/>
        <v>5332.93</v>
      </c>
      <c r="H2028" s="26">
        <f t="shared" si="189"/>
        <v>0</v>
      </c>
      <c r="I2028" s="167"/>
      <c r="R2028" s="149"/>
      <c r="S2028" s="149"/>
      <c r="T2028" s="13"/>
      <c r="U2028" s="5"/>
      <c r="V2028" s="5"/>
      <c r="W2028" s="5"/>
      <c r="X2028" s="5"/>
      <c r="Y2028" s="5"/>
      <c r="Z2028" s="5"/>
      <c r="AA2028" s="5"/>
      <c r="AB2028" s="5"/>
      <c r="AC2028" s="5"/>
      <c r="AD2028" s="5"/>
    </row>
    <row r="2029" spans="1:30" s="6" customFormat="1" ht="26.4" x14ac:dyDescent="0.25">
      <c r="A2029" s="176">
        <v>6.8</v>
      </c>
      <c r="B2029" s="160" t="s">
        <v>578</v>
      </c>
      <c r="C2029" s="128">
        <v>2</v>
      </c>
      <c r="D2029" s="177" t="s">
        <v>569</v>
      </c>
      <c r="E2029" s="186">
        <v>4251.21</v>
      </c>
      <c r="F2029" s="159">
        <f t="shared" si="190"/>
        <v>8502.42</v>
      </c>
      <c r="G2029" s="39">
        <f t="shared" si="188"/>
        <v>8502.42</v>
      </c>
      <c r="H2029" s="26">
        <f t="shared" si="189"/>
        <v>0</v>
      </c>
      <c r="I2029" s="167"/>
      <c r="R2029" s="149"/>
      <c r="S2029" s="149"/>
      <c r="T2029" s="13"/>
      <c r="U2029" s="5"/>
      <c r="V2029" s="5"/>
      <c r="W2029" s="5"/>
      <c r="X2029" s="5"/>
      <c r="Y2029" s="5"/>
      <c r="Z2029" s="5"/>
      <c r="AA2029" s="5"/>
      <c r="AB2029" s="5"/>
      <c r="AC2029" s="5"/>
      <c r="AD2029" s="5"/>
    </row>
    <row r="2030" spans="1:30" s="6" customFormat="1" x14ac:dyDescent="0.25">
      <c r="A2030" s="176">
        <v>6.7</v>
      </c>
      <c r="B2030" s="160" t="s">
        <v>737</v>
      </c>
      <c r="C2030" s="128">
        <v>2</v>
      </c>
      <c r="D2030" s="177" t="s">
        <v>569</v>
      </c>
      <c r="E2030" s="186">
        <v>14324.37</v>
      </c>
      <c r="F2030" s="159">
        <f t="shared" si="190"/>
        <v>28648.74</v>
      </c>
      <c r="G2030" s="39">
        <f t="shared" si="188"/>
        <v>28648.74</v>
      </c>
      <c r="H2030" s="26">
        <f t="shared" si="189"/>
        <v>0</v>
      </c>
      <c r="I2030" s="167"/>
      <c r="R2030" s="149"/>
      <c r="S2030" s="149"/>
      <c r="T2030" s="13"/>
      <c r="U2030" s="5"/>
      <c r="V2030" s="5"/>
      <c r="W2030" s="5"/>
      <c r="X2030" s="5"/>
      <c r="Y2030" s="5"/>
      <c r="Z2030" s="5"/>
      <c r="AA2030" s="5"/>
      <c r="AB2030" s="5"/>
      <c r="AC2030" s="5"/>
      <c r="AD2030" s="5"/>
    </row>
    <row r="2031" spans="1:30" s="6" customFormat="1" x14ac:dyDescent="0.25">
      <c r="A2031" s="176">
        <v>6.7</v>
      </c>
      <c r="B2031" s="160" t="s">
        <v>738</v>
      </c>
      <c r="C2031" s="128">
        <v>17</v>
      </c>
      <c r="D2031" s="177" t="s">
        <v>569</v>
      </c>
      <c r="E2031" s="186">
        <v>12939.7</v>
      </c>
      <c r="F2031" s="159">
        <f>ROUND(C2031*E2031,2)</f>
        <v>219974.9</v>
      </c>
      <c r="G2031" s="39">
        <f t="shared" si="188"/>
        <v>219974.9</v>
      </c>
      <c r="H2031" s="26">
        <f t="shared" si="189"/>
        <v>0</v>
      </c>
      <c r="I2031" s="167"/>
      <c r="R2031" s="149"/>
      <c r="S2031" s="149"/>
      <c r="T2031" s="13"/>
      <c r="U2031" s="5"/>
      <c r="V2031" s="5"/>
      <c r="W2031" s="5"/>
      <c r="X2031" s="5"/>
      <c r="Y2031" s="5"/>
      <c r="Z2031" s="5"/>
      <c r="AA2031" s="5"/>
      <c r="AB2031" s="5"/>
      <c r="AC2031" s="5"/>
      <c r="AD2031" s="5"/>
    </row>
    <row r="2032" spans="1:30" s="6" customFormat="1" x14ac:dyDescent="0.25">
      <c r="A2032" s="176">
        <v>6.7</v>
      </c>
      <c r="B2032" s="160" t="s">
        <v>739</v>
      </c>
      <c r="C2032" s="128">
        <v>14</v>
      </c>
      <c r="D2032" s="177" t="s">
        <v>569</v>
      </c>
      <c r="E2032" s="186">
        <v>8326.9</v>
      </c>
      <c r="F2032" s="159">
        <f>ROUND(C2032*E2032,2)</f>
        <v>116576.6</v>
      </c>
      <c r="G2032" s="39">
        <f t="shared" si="188"/>
        <v>116576.6</v>
      </c>
      <c r="H2032" s="26">
        <f t="shared" si="189"/>
        <v>0</v>
      </c>
      <c r="I2032" s="167"/>
      <c r="R2032" s="149"/>
      <c r="S2032" s="149"/>
      <c r="T2032" s="13"/>
      <c r="U2032" s="5"/>
      <c r="V2032" s="5"/>
      <c r="W2032" s="5"/>
      <c r="X2032" s="5"/>
      <c r="Y2032" s="5"/>
      <c r="Z2032" s="5"/>
      <c r="AA2032" s="5"/>
      <c r="AB2032" s="5"/>
      <c r="AC2032" s="5"/>
      <c r="AD2032" s="5"/>
    </row>
    <row r="2033" spans="1:30" s="6" customFormat="1" x14ac:dyDescent="0.25">
      <c r="A2033" s="176">
        <v>6.9</v>
      </c>
      <c r="B2033" s="160" t="s">
        <v>690</v>
      </c>
      <c r="C2033" s="128">
        <v>10</v>
      </c>
      <c r="D2033" s="177" t="s">
        <v>569</v>
      </c>
      <c r="E2033" s="186">
        <v>1067.19</v>
      </c>
      <c r="F2033" s="159">
        <f t="shared" si="190"/>
        <v>10671.9</v>
      </c>
      <c r="G2033" s="39">
        <f t="shared" si="188"/>
        <v>10671.9</v>
      </c>
      <c r="H2033" s="26">
        <f t="shared" si="189"/>
        <v>0</v>
      </c>
      <c r="I2033" s="167"/>
      <c r="R2033" s="149"/>
      <c r="S2033" s="149"/>
      <c r="T2033" s="13"/>
      <c r="U2033" s="5"/>
      <c r="V2033" s="5"/>
      <c r="W2033" s="5"/>
      <c r="X2033" s="5"/>
      <c r="Y2033" s="5"/>
      <c r="Z2033" s="5"/>
      <c r="AA2033" s="5"/>
      <c r="AB2033" s="5"/>
      <c r="AC2033" s="5"/>
      <c r="AD2033" s="5"/>
    </row>
    <row r="2034" spans="1:30" s="6" customFormat="1" x14ac:dyDescent="0.25">
      <c r="A2034" s="180">
        <v>6.1</v>
      </c>
      <c r="B2034" s="160" t="s">
        <v>580</v>
      </c>
      <c r="C2034" s="128">
        <v>72</v>
      </c>
      <c r="D2034" s="177" t="s">
        <v>569</v>
      </c>
      <c r="E2034" s="186">
        <v>750</v>
      </c>
      <c r="F2034" s="181">
        <f>ROUND(C2034*E2034,2)</f>
        <v>54000</v>
      </c>
      <c r="G2034" s="39">
        <f t="shared" si="188"/>
        <v>54000</v>
      </c>
      <c r="H2034" s="26">
        <f t="shared" si="189"/>
        <v>0</v>
      </c>
      <c r="I2034" s="167"/>
      <c r="R2034" s="149"/>
      <c r="S2034" s="149"/>
      <c r="T2034" s="13"/>
      <c r="U2034" s="5"/>
      <c r="V2034" s="5"/>
      <c r="W2034" s="5"/>
      <c r="X2034" s="5"/>
      <c r="Y2034" s="5"/>
      <c r="Z2034" s="5"/>
      <c r="AA2034" s="5"/>
      <c r="AB2034" s="5"/>
      <c r="AC2034" s="5"/>
      <c r="AD2034" s="5"/>
    </row>
    <row r="2035" spans="1:30" s="6" customFormat="1" x14ac:dyDescent="0.25">
      <c r="A2035" s="168"/>
      <c r="B2035" s="157" t="s">
        <v>581</v>
      </c>
      <c r="C2035" s="128"/>
      <c r="D2035" s="153"/>
      <c r="E2035" s="186"/>
      <c r="F2035" s="159"/>
      <c r="G2035" s="39">
        <f t="shared" si="188"/>
        <v>0</v>
      </c>
      <c r="H2035" s="26">
        <f t="shared" si="189"/>
        <v>0</v>
      </c>
      <c r="I2035" s="167"/>
      <c r="R2035" s="149"/>
      <c r="S2035" s="149"/>
      <c r="T2035" s="13"/>
      <c r="U2035" s="5"/>
      <c r="V2035" s="5"/>
      <c r="W2035" s="5"/>
      <c r="X2035" s="5"/>
      <c r="Y2035" s="5"/>
      <c r="Z2035" s="5"/>
      <c r="AA2035" s="5"/>
      <c r="AB2035" s="5"/>
      <c r="AC2035" s="5"/>
      <c r="AD2035" s="5"/>
    </row>
    <row r="2036" spans="1:30" s="6" customFormat="1" x14ac:dyDescent="0.25">
      <c r="A2036" s="161">
        <v>7</v>
      </c>
      <c r="B2036" s="175" t="s">
        <v>582</v>
      </c>
      <c r="C2036" s="128"/>
      <c r="D2036" s="153"/>
      <c r="E2036" s="186"/>
      <c r="F2036" s="159"/>
      <c r="G2036" s="39">
        <f t="shared" si="188"/>
        <v>0</v>
      </c>
      <c r="H2036" s="26">
        <f t="shared" si="189"/>
        <v>0</v>
      </c>
      <c r="I2036" s="167"/>
      <c r="R2036" s="149"/>
      <c r="S2036" s="149"/>
      <c r="T2036" s="13"/>
      <c r="U2036" s="5"/>
      <c r="V2036" s="5"/>
      <c r="W2036" s="5"/>
      <c r="X2036" s="5"/>
      <c r="Y2036" s="5"/>
      <c r="Z2036" s="5"/>
      <c r="AA2036" s="5"/>
      <c r="AB2036" s="5"/>
      <c r="AC2036" s="5"/>
      <c r="AD2036" s="5"/>
    </row>
    <row r="2037" spans="1:30" s="6" customFormat="1" x14ac:dyDescent="0.25">
      <c r="A2037" s="168">
        <v>7.1</v>
      </c>
      <c r="B2037" s="182" t="s">
        <v>725</v>
      </c>
      <c r="C2037" s="128">
        <v>17</v>
      </c>
      <c r="D2037" s="177" t="s">
        <v>569</v>
      </c>
      <c r="E2037" s="186">
        <v>2696.28</v>
      </c>
      <c r="F2037" s="159">
        <f>ROUND(C2037*E2037,2)</f>
        <v>45836.76</v>
      </c>
      <c r="G2037" s="39">
        <f t="shared" si="188"/>
        <v>45836.76</v>
      </c>
      <c r="H2037" s="26">
        <f t="shared" si="189"/>
        <v>0</v>
      </c>
      <c r="I2037" s="167"/>
      <c r="R2037" s="149"/>
      <c r="S2037" s="149"/>
      <c r="T2037" s="13"/>
      <c r="U2037" s="5"/>
      <c r="V2037" s="5"/>
      <c r="W2037" s="5"/>
      <c r="X2037" s="5"/>
      <c r="Y2037" s="5"/>
      <c r="Z2037" s="5"/>
      <c r="AA2037" s="5"/>
      <c r="AB2037" s="5"/>
      <c r="AC2037" s="5"/>
      <c r="AD2037" s="5"/>
    </row>
    <row r="2038" spans="1:30" s="6" customFormat="1" x14ac:dyDescent="0.25">
      <c r="A2038" s="168">
        <v>7.1</v>
      </c>
      <c r="B2038" s="182" t="s">
        <v>583</v>
      </c>
      <c r="C2038" s="128">
        <v>60</v>
      </c>
      <c r="D2038" s="177" t="s">
        <v>569</v>
      </c>
      <c r="E2038" s="186">
        <v>1713.53</v>
      </c>
      <c r="F2038" s="159">
        <f>ROUND(C2038*E2038,2)</f>
        <v>102811.8</v>
      </c>
      <c r="G2038" s="39">
        <f t="shared" si="188"/>
        <v>102811.8</v>
      </c>
      <c r="H2038" s="26">
        <f t="shared" si="189"/>
        <v>0</v>
      </c>
      <c r="I2038" s="167"/>
      <c r="R2038" s="149"/>
      <c r="S2038" s="149"/>
      <c r="T2038" s="13"/>
      <c r="U2038" s="5"/>
      <c r="V2038" s="5"/>
      <c r="W2038" s="5"/>
      <c r="X2038" s="5"/>
      <c r="Y2038" s="5"/>
      <c r="Z2038" s="5"/>
      <c r="AA2038" s="5"/>
      <c r="AB2038" s="5"/>
      <c r="AC2038" s="5"/>
      <c r="AD2038" s="5"/>
    </row>
    <row r="2039" spans="1:30" s="6" customFormat="1" x14ac:dyDescent="0.25">
      <c r="A2039" s="168">
        <v>7.2</v>
      </c>
      <c r="B2039" s="182" t="s">
        <v>584</v>
      </c>
      <c r="C2039" s="128">
        <v>154</v>
      </c>
      <c r="D2039" s="177" t="s">
        <v>569</v>
      </c>
      <c r="E2039" s="186">
        <v>1565.4</v>
      </c>
      <c r="F2039" s="159">
        <f>ROUND(C2039*E2039,2)</f>
        <v>241071.6</v>
      </c>
      <c r="G2039" s="39">
        <f t="shared" si="188"/>
        <v>241071.6</v>
      </c>
      <c r="H2039" s="26">
        <f t="shared" si="189"/>
        <v>0</v>
      </c>
      <c r="I2039" s="167"/>
      <c r="R2039" s="149"/>
      <c r="S2039" s="149"/>
      <c r="T2039" s="13"/>
      <c r="U2039" s="5"/>
      <c r="V2039" s="5"/>
      <c r="W2039" s="5"/>
      <c r="X2039" s="5"/>
      <c r="Y2039" s="5"/>
      <c r="Z2039" s="5"/>
      <c r="AA2039" s="5"/>
      <c r="AB2039" s="5"/>
      <c r="AC2039" s="5"/>
      <c r="AD2039" s="5"/>
    </row>
    <row r="2040" spans="1:30" s="6" customFormat="1" x14ac:dyDescent="0.25">
      <c r="A2040" s="168"/>
      <c r="B2040" s="157"/>
      <c r="C2040" s="128"/>
      <c r="D2040" s="153"/>
      <c r="E2040" s="186"/>
      <c r="F2040" s="159"/>
      <c r="G2040" s="39">
        <f t="shared" si="188"/>
        <v>0</v>
      </c>
      <c r="H2040" s="26">
        <f t="shared" si="189"/>
        <v>0</v>
      </c>
      <c r="I2040" s="167"/>
      <c r="R2040" s="149"/>
      <c r="S2040" s="149"/>
      <c r="T2040" s="13"/>
      <c r="U2040" s="5"/>
      <c r="V2040" s="5"/>
      <c r="W2040" s="5"/>
      <c r="X2040" s="5"/>
      <c r="Y2040" s="5"/>
      <c r="Z2040" s="5"/>
      <c r="AA2040" s="5"/>
      <c r="AB2040" s="5"/>
      <c r="AC2040" s="5"/>
      <c r="AD2040" s="5"/>
    </row>
    <row r="2041" spans="1:30" s="6" customFormat="1" x14ac:dyDescent="0.25">
      <c r="A2041" s="161">
        <v>8</v>
      </c>
      <c r="B2041" s="175" t="s">
        <v>585</v>
      </c>
      <c r="C2041" s="128"/>
      <c r="D2041" s="153"/>
      <c r="E2041" s="158"/>
      <c r="F2041" s="159"/>
      <c r="G2041" s="39">
        <f t="shared" si="188"/>
        <v>0</v>
      </c>
      <c r="H2041" s="26">
        <f t="shared" si="189"/>
        <v>0</v>
      </c>
      <c r="I2041" s="167"/>
      <c r="R2041" s="149"/>
      <c r="S2041" s="149"/>
      <c r="T2041" s="13"/>
      <c r="U2041" s="5"/>
      <c r="V2041" s="5"/>
      <c r="W2041" s="5"/>
      <c r="X2041" s="5"/>
      <c r="Y2041" s="5"/>
      <c r="Z2041" s="5"/>
      <c r="AA2041" s="5"/>
      <c r="AB2041" s="5"/>
      <c r="AC2041" s="5"/>
      <c r="AD2041" s="5"/>
    </row>
    <row r="2042" spans="1:30" s="6" customFormat="1" x14ac:dyDescent="0.25">
      <c r="A2042" s="168"/>
      <c r="B2042" s="157"/>
      <c r="C2042" s="128"/>
      <c r="D2042" s="153"/>
      <c r="E2042" s="158"/>
      <c r="F2042" s="159"/>
      <c r="G2042" s="39">
        <f t="shared" si="188"/>
        <v>0</v>
      </c>
      <c r="H2042" s="26">
        <f t="shared" si="189"/>
        <v>0</v>
      </c>
      <c r="I2042" s="167"/>
      <c r="R2042" s="149"/>
      <c r="S2042" s="149"/>
      <c r="T2042" s="13"/>
      <c r="U2042" s="5"/>
      <c r="V2042" s="5"/>
      <c r="W2042" s="5"/>
      <c r="X2042" s="5"/>
      <c r="Y2042" s="5"/>
      <c r="Z2042" s="5"/>
      <c r="AA2042" s="5"/>
      <c r="AB2042" s="5"/>
      <c r="AC2042" s="5"/>
      <c r="AD2042" s="5"/>
    </row>
    <row r="2043" spans="1:30" s="6" customFormat="1" x14ac:dyDescent="0.25">
      <c r="A2043" s="161">
        <v>8.1</v>
      </c>
      <c r="B2043" s="175" t="s">
        <v>600</v>
      </c>
      <c r="C2043" s="128"/>
      <c r="D2043" s="153"/>
      <c r="E2043" s="158"/>
      <c r="F2043" s="159"/>
      <c r="G2043" s="39">
        <f t="shared" si="188"/>
        <v>0</v>
      </c>
      <c r="H2043" s="26">
        <f t="shared" si="189"/>
        <v>0</v>
      </c>
      <c r="I2043" s="167"/>
      <c r="R2043" s="149"/>
      <c r="S2043" s="149"/>
      <c r="T2043" s="13"/>
      <c r="U2043" s="5"/>
      <c r="V2043" s="5"/>
      <c r="W2043" s="5"/>
      <c r="X2043" s="5"/>
      <c r="Y2043" s="5"/>
      <c r="Z2043" s="5"/>
      <c r="AA2043" s="5"/>
      <c r="AB2043" s="5"/>
      <c r="AC2043" s="5"/>
      <c r="AD2043" s="5"/>
    </row>
    <row r="2044" spans="1:30" s="6" customFormat="1" x14ac:dyDescent="0.25">
      <c r="A2044" s="168" t="s">
        <v>89</v>
      </c>
      <c r="B2044" s="197" t="s">
        <v>18</v>
      </c>
      <c r="C2044" s="128">
        <v>1</v>
      </c>
      <c r="D2044" s="177" t="s">
        <v>569</v>
      </c>
      <c r="E2044" s="186">
        <v>291.64999999999998</v>
      </c>
      <c r="F2044" s="159">
        <f>ROUND(C2044*E2044,2)</f>
        <v>291.64999999999998</v>
      </c>
      <c r="G2044" s="39">
        <f t="shared" si="188"/>
        <v>291.64999999999998</v>
      </c>
      <c r="H2044" s="26">
        <f t="shared" si="189"/>
        <v>0</v>
      </c>
      <c r="I2044" s="167"/>
      <c r="R2044" s="149"/>
      <c r="S2044" s="149"/>
      <c r="T2044" s="13"/>
      <c r="U2044" s="5"/>
      <c r="V2044" s="5"/>
      <c r="W2044" s="5"/>
      <c r="X2044" s="5"/>
      <c r="Y2044" s="5"/>
      <c r="Z2044" s="5"/>
      <c r="AA2044" s="5"/>
      <c r="AB2044" s="5"/>
      <c r="AC2044" s="5"/>
      <c r="AD2044" s="5"/>
    </row>
    <row r="2045" spans="1:30" s="6" customFormat="1" ht="26.4" x14ac:dyDescent="0.25">
      <c r="A2045" s="168" t="s">
        <v>90</v>
      </c>
      <c r="B2045" s="160" t="s">
        <v>601</v>
      </c>
      <c r="C2045" s="128">
        <v>5</v>
      </c>
      <c r="D2045" s="153" t="s">
        <v>163</v>
      </c>
      <c r="E2045" s="186">
        <v>2443.96</v>
      </c>
      <c r="F2045" s="159">
        <f>ROUND(C2045*E2045,2)</f>
        <v>12219.8</v>
      </c>
      <c r="G2045" s="39">
        <f t="shared" si="188"/>
        <v>12219.8</v>
      </c>
      <c r="H2045" s="26">
        <f t="shared" si="189"/>
        <v>0</v>
      </c>
      <c r="I2045" s="167"/>
      <c r="R2045" s="149"/>
      <c r="S2045" s="149"/>
      <c r="T2045" s="13"/>
      <c r="U2045" s="5"/>
      <c r="V2045" s="5"/>
      <c r="W2045" s="5"/>
      <c r="X2045" s="5"/>
      <c r="Y2045" s="5"/>
      <c r="Z2045" s="5"/>
      <c r="AA2045" s="5"/>
      <c r="AB2045" s="5"/>
      <c r="AC2045" s="5"/>
      <c r="AD2045" s="5"/>
    </row>
    <row r="2046" spans="1:30" s="6" customFormat="1" x14ac:dyDescent="0.25">
      <c r="A2046" s="168" t="s">
        <v>92</v>
      </c>
      <c r="B2046" s="160" t="s">
        <v>603</v>
      </c>
      <c r="C2046" s="128">
        <v>4</v>
      </c>
      <c r="D2046" s="177" t="s">
        <v>569</v>
      </c>
      <c r="E2046" s="186">
        <v>4860.49</v>
      </c>
      <c r="F2046" s="159">
        <f>ROUND(C2046*E2046,2)</f>
        <v>19441.96</v>
      </c>
      <c r="G2046" s="39">
        <f t="shared" si="188"/>
        <v>19441.96</v>
      </c>
      <c r="H2046" s="26">
        <f t="shared" si="189"/>
        <v>0</v>
      </c>
      <c r="I2046" s="167"/>
      <c r="R2046" s="149"/>
      <c r="S2046" s="149"/>
      <c r="T2046" s="13"/>
      <c r="U2046" s="5"/>
      <c r="V2046" s="5"/>
      <c r="W2046" s="5"/>
      <c r="X2046" s="5"/>
      <c r="Y2046" s="5"/>
      <c r="Z2046" s="5"/>
      <c r="AA2046" s="5"/>
      <c r="AB2046" s="5"/>
      <c r="AC2046" s="5"/>
      <c r="AD2046" s="5"/>
    </row>
    <row r="2047" spans="1:30" s="6" customFormat="1" x14ac:dyDescent="0.25">
      <c r="A2047" s="168" t="s">
        <v>94</v>
      </c>
      <c r="B2047" s="160" t="s">
        <v>605</v>
      </c>
      <c r="C2047" s="128">
        <v>2</v>
      </c>
      <c r="D2047" s="177" t="s">
        <v>569</v>
      </c>
      <c r="E2047" s="186">
        <v>1713.53</v>
      </c>
      <c r="F2047" s="159">
        <f t="shared" ref="F2047:F2053" si="191">ROUND(C2047*E2047,2)</f>
        <v>3427.06</v>
      </c>
      <c r="G2047" s="39">
        <f t="shared" si="188"/>
        <v>3427.06</v>
      </c>
      <c r="H2047" s="26">
        <f t="shared" si="189"/>
        <v>0</v>
      </c>
      <c r="I2047" s="167"/>
      <c r="R2047" s="149"/>
      <c r="S2047" s="149"/>
      <c r="T2047" s="13"/>
      <c r="U2047" s="5"/>
      <c r="V2047" s="5"/>
      <c r="W2047" s="5"/>
      <c r="X2047" s="5"/>
      <c r="Y2047" s="5"/>
      <c r="Z2047" s="5"/>
      <c r="AA2047" s="5"/>
      <c r="AB2047" s="5"/>
      <c r="AC2047" s="5"/>
      <c r="AD2047" s="5"/>
    </row>
    <row r="2048" spans="1:30" s="6" customFormat="1" x14ac:dyDescent="0.25">
      <c r="A2048" s="168" t="s">
        <v>96</v>
      </c>
      <c r="B2048" s="157" t="s">
        <v>559</v>
      </c>
      <c r="C2048" s="128">
        <v>4.68</v>
      </c>
      <c r="D2048" s="153" t="s">
        <v>24</v>
      </c>
      <c r="E2048" s="186">
        <v>130.81</v>
      </c>
      <c r="F2048" s="159">
        <f t="shared" si="191"/>
        <v>612.19000000000005</v>
      </c>
      <c r="G2048" s="39">
        <f t="shared" si="188"/>
        <v>612.19000000000005</v>
      </c>
      <c r="H2048" s="26">
        <f t="shared" si="189"/>
        <v>0</v>
      </c>
      <c r="I2048" s="167"/>
      <c r="R2048" s="149"/>
      <c r="S2048" s="149"/>
      <c r="T2048" s="13"/>
      <c r="U2048" s="5"/>
      <c r="V2048" s="5"/>
      <c r="W2048" s="5"/>
      <c r="X2048" s="5"/>
      <c r="Y2048" s="5"/>
      <c r="Z2048" s="5"/>
      <c r="AA2048" s="5"/>
      <c r="AB2048" s="5"/>
      <c r="AC2048" s="5"/>
      <c r="AD2048" s="5"/>
    </row>
    <row r="2049" spans="1:30" s="6" customFormat="1" x14ac:dyDescent="0.25">
      <c r="A2049" s="168" t="s">
        <v>98</v>
      </c>
      <c r="B2049" s="160" t="s">
        <v>560</v>
      </c>
      <c r="C2049" s="128">
        <v>4.2</v>
      </c>
      <c r="D2049" s="153" t="s">
        <v>28</v>
      </c>
      <c r="E2049" s="186">
        <v>44.31</v>
      </c>
      <c r="F2049" s="159">
        <f t="shared" si="191"/>
        <v>186.1</v>
      </c>
      <c r="G2049" s="39">
        <f t="shared" si="188"/>
        <v>186.1</v>
      </c>
      <c r="H2049" s="26">
        <f t="shared" si="189"/>
        <v>0</v>
      </c>
      <c r="I2049" s="167"/>
      <c r="R2049" s="149"/>
      <c r="S2049" s="149"/>
      <c r="T2049" s="13"/>
      <c r="U2049" s="5"/>
      <c r="V2049" s="5"/>
      <c r="W2049" s="5"/>
      <c r="X2049" s="5"/>
      <c r="Y2049" s="5"/>
      <c r="Z2049" s="5"/>
      <c r="AA2049" s="5"/>
      <c r="AB2049" s="5"/>
      <c r="AC2049" s="5"/>
      <c r="AD2049" s="5"/>
    </row>
    <row r="2050" spans="1:30" s="6" customFormat="1" x14ac:dyDescent="0.25">
      <c r="A2050" s="168" t="s">
        <v>100</v>
      </c>
      <c r="B2050" s="160" t="s">
        <v>561</v>
      </c>
      <c r="C2050" s="128">
        <v>0.42</v>
      </c>
      <c r="D2050" s="153" t="s">
        <v>24</v>
      </c>
      <c r="E2050" s="186">
        <v>1411.8</v>
      </c>
      <c r="F2050" s="159">
        <f t="shared" si="191"/>
        <v>592.96</v>
      </c>
      <c r="G2050" s="39">
        <f t="shared" si="188"/>
        <v>592.96</v>
      </c>
      <c r="H2050" s="26">
        <f t="shared" si="189"/>
        <v>0</v>
      </c>
      <c r="I2050" s="167"/>
      <c r="R2050" s="149"/>
      <c r="S2050" s="149"/>
      <c r="T2050" s="13"/>
      <c r="U2050" s="5"/>
      <c r="V2050" s="5"/>
      <c r="W2050" s="5"/>
      <c r="X2050" s="5"/>
      <c r="Y2050" s="5"/>
      <c r="Z2050" s="5"/>
      <c r="AA2050" s="5"/>
      <c r="AB2050" s="5"/>
      <c r="AC2050" s="5"/>
      <c r="AD2050" s="5"/>
    </row>
    <row r="2051" spans="1:30" s="6" customFormat="1" ht="26.4" x14ac:dyDescent="0.25">
      <c r="A2051" s="168" t="s">
        <v>102</v>
      </c>
      <c r="B2051" s="160" t="s">
        <v>562</v>
      </c>
      <c r="C2051" s="128">
        <v>3.81</v>
      </c>
      <c r="D2051" s="153" t="s">
        <v>24</v>
      </c>
      <c r="E2051" s="186">
        <v>172.55</v>
      </c>
      <c r="F2051" s="159">
        <f t="shared" si="191"/>
        <v>657.42</v>
      </c>
      <c r="G2051" s="39">
        <f t="shared" si="188"/>
        <v>657.42</v>
      </c>
      <c r="H2051" s="26">
        <f t="shared" si="189"/>
        <v>0</v>
      </c>
      <c r="I2051" s="167"/>
      <c r="R2051" s="149"/>
      <c r="S2051" s="149"/>
      <c r="T2051" s="13"/>
      <c r="U2051" s="5"/>
      <c r="V2051" s="5"/>
      <c r="W2051" s="5"/>
      <c r="X2051" s="5"/>
      <c r="Y2051" s="5"/>
      <c r="Z2051" s="5"/>
      <c r="AA2051" s="5"/>
      <c r="AB2051" s="5"/>
      <c r="AC2051" s="5"/>
      <c r="AD2051" s="5"/>
    </row>
    <row r="2052" spans="1:30" s="6" customFormat="1" ht="26.4" x14ac:dyDescent="0.25">
      <c r="A2052" s="168" t="s">
        <v>104</v>
      </c>
      <c r="B2052" s="160" t="s">
        <v>563</v>
      </c>
      <c r="C2052" s="128">
        <v>0.92</v>
      </c>
      <c r="D2052" s="153" t="s">
        <v>24</v>
      </c>
      <c r="E2052" s="186">
        <v>204.64</v>
      </c>
      <c r="F2052" s="159">
        <f t="shared" si="191"/>
        <v>188.27</v>
      </c>
      <c r="G2052" s="39">
        <f t="shared" si="188"/>
        <v>188.27</v>
      </c>
      <c r="H2052" s="26">
        <f t="shared" si="189"/>
        <v>0</v>
      </c>
      <c r="I2052" s="167"/>
      <c r="R2052" s="149"/>
      <c r="S2052" s="149"/>
      <c r="T2052" s="13"/>
      <c r="U2052" s="5"/>
      <c r="V2052" s="5"/>
      <c r="W2052" s="5"/>
      <c r="X2052" s="5"/>
      <c r="Y2052" s="5"/>
      <c r="Z2052" s="5"/>
      <c r="AA2052" s="5"/>
      <c r="AB2052" s="5"/>
      <c r="AC2052" s="5"/>
      <c r="AD2052" s="5"/>
    </row>
    <row r="2053" spans="1:30" s="6" customFormat="1" x14ac:dyDescent="0.25">
      <c r="A2053" s="168" t="s">
        <v>717</v>
      </c>
      <c r="B2053" s="160" t="s">
        <v>105</v>
      </c>
      <c r="C2053" s="128">
        <v>1</v>
      </c>
      <c r="D2053" s="177" t="s">
        <v>569</v>
      </c>
      <c r="E2053" s="186">
        <v>8900</v>
      </c>
      <c r="F2053" s="159">
        <f t="shared" si="191"/>
        <v>8900</v>
      </c>
      <c r="G2053" s="39">
        <f t="shared" si="188"/>
        <v>8900</v>
      </c>
      <c r="H2053" s="26">
        <f t="shared" si="189"/>
        <v>0</v>
      </c>
      <c r="I2053" s="167"/>
      <c r="R2053" s="149"/>
      <c r="S2053" s="149"/>
      <c r="T2053" s="13"/>
      <c r="U2053" s="5"/>
      <c r="V2053" s="5"/>
      <c r="W2053" s="5"/>
      <c r="X2053" s="5"/>
      <c r="Y2053" s="5"/>
      <c r="Z2053" s="5"/>
      <c r="AA2053" s="5"/>
      <c r="AB2053" s="5"/>
      <c r="AC2053" s="5"/>
      <c r="AD2053" s="5"/>
    </row>
    <row r="2054" spans="1:30" s="6" customFormat="1" x14ac:dyDescent="0.25">
      <c r="A2054" s="168"/>
      <c r="B2054" s="157"/>
      <c r="C2054" s="128"/>
      <c r="D2054" s="153"/>
      <c r="E2054" s="186"/>
      <c r="F2054" s="159"/>
      <c r="G2054" s="39">
        <f t="shared" si="188"/>
        <v>0</v>
      </c>
      <c r="H2054" s="26">
        <f t="shared" si="189"/>
        <v>0</v>
      </c>
      <c r="I2054" s="167"/>
      <c r="R2054" s="149"/>
      <c r="S2054" s="149"/>
      <c r="T2054" s="13"/>
      <c r="U2054" s="5"/>
      <c r="V2054" s="5"/>
      <c r="W2054" s="5"/>
      <c r="X2054" s="5"/>
      <c r="Y2054" s="5"/>
      <c r="Z2054" s="5"/>
      <c r="AA2054" s="5"/>
      <c r="AB2054" s="5"/>
      <c r="AC2054" s="5"/>
      <c r="AD2054" s="5"/>
    </row>
    <row r="2055" spans="1:30" s="6" customFormat="1" x14ac:dyDescent="0.25">
      <c r="A2055" s="183">
        <v>8.1999999999999993</v>
      </c>
      <c r="B2055" s="184" t="s">
        <v>612</v>
      </c>
      <c r="C2055" s="128"/>
      <c r="D2055" s="185"/>
      <c r="E2055" s="186"/>
      <c r="F2055" s="187"/>
      <c r="G2055" s="39">
        <f t="shared" si="188"/>
        <v>0</v>
      </c>
      <c r="H2055" s="26">
        <f t="shared" si="189"/>
        <v>0</v>
      </c>
      <c r="I2055" s="167"/>
      <c r="R2055" s="149"/>
      <c r="S2055" s="149"/>
      <c r="T2055" s="13"/>
      <c r="U2055" s="5"/>
      <c r="V2055" s="5"/>
      <c r="W2055" s="5"/>
      <c r="X2055" s="5"/>
      <c r="Y2055" s="5"/>
      <c r="Z2055" s="5"/>
      <c r="AA2055" s="5"/>
      <c r="AB2055" s="5"/>
      <c r="AC2055" s="5"/>
      <c r="AD2055" s="5"/>
    </row>
    <row r="2056" spans="1:30" s="6" customFormat="1" x14ac:dyDescent="0.25">
      <c r="A2056" s="188" t="s">
        <v>107</v>
      </c>
      <c r="B2056" s="189" t="s">
        <v>18</v>
      </c>
      <c r="C2056" s="128">
        <v>2</v>
      </c>
      <c r="D2056" s="185" t="s">
        <v>42</v>
      </c>
      <c r="E2056" s="186">
        <v>291.64999999999998</v>
      </c>
      <c r="F2056" s="190">
        <f t="shared" ref="F2056:F2063" si="192">ROUND(E2056*C2056,2)</f>
        <v>583.29999999999995</v>
      </c>
      <c r="G2056" s="39">
        <f t="shared" si="188"/>
        <v>583.29999999999995</v>
      </c>
      <c r="H2056" s="26">
        <f t="shared" si="189"/>
        <v>0</v>
      </c>
      <c r="I2056" s="167"/>
      <c r="R2056" s="149"/>
      <c r="S2056" s="149"/>
      <c r="T2056" s="13"/>
      <c r="U2056" s="5"/>
      <c r="V2056" s="5"/>
      <c r="W2056" s="5"/>
      <c r="X2056" s="5"/>
      <c r="Y2056" s="5"/>
      <c r="Z2056" s="5"/>
      <c r="AA2056" s="5"/>
      <c r="AB2056" s="5"/>
      <c r="AC2056" s="5"/>
      <c r="AD2056" s="5"/>
    </row>
    <row r="2057" spans="1:30" s="6" customFormat="1" ht="26.4" x14ac:dyDescent="0.25">
      <c r="A2057" s="188" t="s">
        <v>108</v>
      </c>
      <c r="B2057" s="189" t="s">
        <v>613</v>
      </c>
      <c r="C2057" s="128">
        <v>10</v>
      </c>
      <c r="D2057" s="191" t="s">
        <v>19</v>
      </c>
      <c r="E2057" s="186">
        <v>1410.47</v>
      </c>
      <c r="F2057" s="190">
        <f t="shared" si="192"/>
        <v>14104.7</v>
      </c>
      <c r="G2057" s="39">
        <f t="shared" si="188"/>
        <v>14104.7</v>
      </c>
      <c r="H2057" s="26">
        <f t="shared" si="189"/>
        <v>0</v>
      </c>
      <c r="I2057" s="167"/>
      <c r="R2057" s="149"/>
      <c r="S2057" s="149"/>
      <c r="T2057" s="13"/>
      <c r="U2057" s="5"/>
      <c r="V2057" s="5"/>
      <c r="W2057" s="5"/>
      <c r="X2057" s="5"/>
      <c r="Y2057" s="5"/>
      <c r="Z2057" s="5"/>
      <c r="AA2057" s="5"/>
      <c r="AB2057" s="5"/>
      <c r="AC2057" s="5"/>
      <c r="AD2057" s="5"/>
    </row>
    <row r="2058" spans="1:30" s="6" customFormat="1" ht="26.4" x14ac:dyDescent="0.25">
      <c r="A2058" s="188" t="s">
        <v>110</v>
      </c>
      <c r="B2058" s="160" t="s">
        <v>573</v>
      </c>
      <c r="C2058" s="128">
        <v>8</v>
      </c>
      <c r="D2058" s="191" t="s">
        <v>42</v>
      </c>
      <c r="E2058" s="186">
        <v>2767.21</v>
      </c>
      <c r="F2058" s="190">
        <f t="shared" si="192"/>
        <v>22137.68</v>
      </c>
      <c r="G2058" s="39">
        <f t="shared" si="188"/>
        <v>22137.68</v>
      </c>
      <c r="H2058" s="26">
        <f t="shared" si="189"/>
        <v>0</v>
      </c>
      <c r="I2058" s="167"/>
      <c r="R2058" s="149"/>
      <c r="S2058" s="149"/>
      <c r="T2058" s="13"/>
      <c r="U2058" s="5"/>
      <c r="V2058" s="5"/>
      <c r="W2058" s="5"/>
      <c r="X2058" s="5"/>
      <c r="Y2058" s="5"/>
      <c r="Z2058" s="5"/>
      <c r="AA2058" s="5"/>
      <c r="AB2058" s="5"/>
      <c r="AC2058" s="5"/>
      <c r="AD2058" s="5"/>
    </row>
    <row r="2059" spans="1:30" s="6" customFormat="1" x14ac:dyDescent="0.25">
      <c r="A2059" s="188" t="s">
        <v>112</v>
      </c>
      <c r="B2059" s="196" t="s">
        <v>614</v>
      </c>
      <c r="C2059" s="128">
        <v>4</v>
      </c>
      <c r="D2059" s="191" t="s">
        <v>42</v>
      </c>
      <c r="E2059" s="186">
        <v>1565.4</v>
      </c>
      <c r="F2059" s="190">
        <f t="shared" si="192"/>
        <v>6261.6</v>
      </c>
      <c r="G2059" s="39">
        <f t="shared" si="188"/>
        <v>6261.6</v>
      </c>
      <c r="H2059" s="26">
        <f t="shared" si="189"/>
        <v>0</v>
      </c>
      <c r="I2059" s="167"/>
      <c r="R2059" s="149"/>
      <c r="S2059" s="149"/>
      <c r="T2059" s="13"/>
      <c r="U2059" s="5"/>
      <c r="V2059" s="5"/>
      <c r="W2059" s="5"/>
      <c r="X2059" s="5"/>
      <c r="Y2059" s="5"/>
      <c r="Z2059" s="5"/>
      <c r="AA2059" s="5"/>
      <c r="AB2059" s="5"/>
      <c r="AC2059" s="5"/>
      <c r="AD2059" s="5"/>
    </row>
    <row r="2060" spans="1:30" s="6" customFormat="1" x14ac:dyDescent="0.25">
      <c r="A2060" s="188" t="s">
        <v>114</v>
      </c>
      <c r="B2060" s="196" t="s">
        <v>593</v>
      </c>
      <c r="C2060" s="128">
        <v>4</v>
      </c>
      <c r="D2060" s="191" t="s">
        <v>42</v>
      </c>
      <c r="E2060" s="186">
        <v>750</v>
      </c>
      <c r="F2060" s="190">
        <f t="shared" si="192"/>
        <v>3000</v>
      </c>
      <c r="G2060" s="39">
        <f t="shared" si="188"/>
        <v>3000</v>
      </c>
      <c r="H2060" s="26">
        <f t="shared" si="189"/>
        <v>0</v>
      </c>
      <c r="I2060" s="167"/>
      <c r="R2060" s="149"/>
      <c r="S2060" s="149"/>
      <c r="T2060" s="13"/>
      <c r="U2060" s="5"/>
      <c r="V2060" s="5"/>
      <c r="W2060" s="5"/>
      <c r="X2060" s="5"/>
      <c r="Y2060" s="5"/>
      <c r="Z2060" s="5"/>
      <c r="AA2060" s="5"/>
      <c r="AB2060" s="5"/>
      <c r="AC2060" s="5"/>
      <c r="AD2060" s="5"/>
    </row>
    <row r="2061" spans="1:30" s="6" customFormat="1" x14ac:dyDescent="0.25">
      <c r="A2061" s="188" t="s">
        <v>116</v>
      </c>
      <c r="B2061" s="196" t="s">
        <v>595</v>
      </c>
      <c r="C2061" s="128">
        <v>11.36</v>
      </c>
      <c r="D2061" s="191" t="s">
        <v>24</v>
      </c>
      <c r="E2061" s="186">
        <v>130.81</v>
      </c>
      <c r="F2061" s="190">
        <f t="shared" si="192"/>
        <v>1486</v>
      </c>
      <c r="G2061" s="39">
        <f t="shared" si="188"/>
        <v>1486</v>
      </c>
      <c r="H2061" s="26">
        <f t="shared" si="189"/>
        <v>0</v>
      </c>
      <c r="I2061" s="167"/>
      <c r="R2061" s="149"/>
      <c r="S2061" s="149"/>
      <c r="T2061" s="13"/>
      <c r="U2061" s="5"/>
      <c r="V2061" s="5"/>
      <c r="W2061" s="5"/>
      <c r="X2061" s="5"/>
      <c r="Y2061" s="5"/>
      <c r="Z2061" s="5"/>
      <c r="AA2061" s="5"/>
      <c r="AB2061" s="5"/>
      <c r="AC2061" s="5"/>
      <c r="AD2061" s="5"/>
    </row>
    <row r="2062" spans="1:30" s="6" customFormat="1" ht="26.4" x14ac:dyDescent="0.25">
      <c r="A2062" s="188" t="s">
        <v>118</v>
      </c>
      <c r="B2062" s="160" t="s">
        <v>562</v>
      </c>
      <c r="C2062" s="128">
        <v>10.68</v>
      </c>
      <c r="D2062" s="191" t="s">
        <v>24</v>
      </c>
      <c r="E2062" s="186">
        <v>172.55</v>
      </c>
      <c r="F2062" s="190">
        <f t="shared" si="192"/>
        <v>1842.83</v>
      </c>
      <c r="G2062" s="39">
        <f t="shared" si="188"/>
        <v>1842.83</v>
      </c>
      <c r="H2062" s="26">
        <f t="shared" si="189"/>
        <v>0</v>
      </c>
      <c r="I2062" s="167"/>
      <c r="R2062" s="149"/>
      <c r="S2062" s="149"/>
      <c r="T2062" s="13"/>
      <c r="U2062" s="5"/>
      <c r="V2062" s="5"/>
      <c r="W2062" s="5"/>
      <c r="X2062" s="5"/>
      <c r="Y2062" s="5"/>
      <c r="Z2062" s="5"/>
      <c r="AA2062" s="5"/>
      <c r="AB2062" s="5"/>
      <c r="AC2062" s="5"/>
      <c r="AD2062" s="5"/>
    </row>
    <row r="2063" spans="1:30" s="6" customFormat="1" ht="26.4" x14ac:dyDescent="0.25">
      <c r="A2063" s="188" t="s">
        <v>120</v>
      </c>
      <c r="B2063" s="160" t="s">
        <v>563</v>
      </c>
      <c r="C2063" s="128">
        <v>2</v>
      </c>
      <c r="D2063" s="191" t="s">
        <v>569</v>
      </c>
      <c r="E2063" s="186">
        <v>204.64</v>
      </c>
      <c r="F2063" s="190">
        <f t="shared" si="192"/>
        <v>409.28</v>
      </c>
      <c r="G2063" s="39">
        <f t="shared" si="188"/>
        <v>409.28</v>
      </c>
      <c r="H2063" s="26">
        <f t="shared" si="189"/>
        <v>0</v>
      </c>
      <c r="I2063" s="167"/>
      <c r="R2063" s="149"/>
      <c r="S2063" s="149"/>
      <c r="T2063" s="13"/>
      <c r="U2063" s="5"/>
      <c r="V2063" s="5"/>
      <c r="W2063" s="5"/>
      <c r="X2063" s="5"/>
      <c r="Y2063" s="5"/>
      <c r="Z2063" s="5"/>
      <c r="AA2063" s="5"/>
      <c r="AB2063" s="5"/>
      <c r="AC2063" s="5"/>
      <c r="AD2063" s="5"/>
    </row>
    <row r="2064" spans="1:30" s="6" customFormat="1" x14ac:dyDescent="0.25">
      <c r="A2064" s="188" t="s">
        <v>122</v>
      </c>
      <c r="B2064" s="160" t="s">
        <v>599</v>
      </c>
      <c r="C2064" s="128">
        <v>2</v>
      </c>
      <c r="D2064" s="191" t="s">
        <v>569</v>
      </c>
      <c r="E2064" s="186">
        <v>8500</v>
      </c>
      <c r="F2064" s="190">
        <f>ROUND(E2064*C2064,2)</f>
        <v>17000</v>
      </c>
      <c r="G2064" s="39">
        <f t="shared" ref="G2064:G2127" si="193">ROUND(C2064*E2064,2)</f>
        <v>17000</v>
      </c>
      <c r="H2064" s="26">
        <f t="shared" si="189"/>
        <v>0</v>
      </c>
      <c r="I2064" s="167"/>
      <c r="R2064" s="149"/>
      <c r="S2064" s="149"/>
      <c r="T2064" s="13"/>
      <c r="U2064" s="5"/>
      <c r="V2064" s="5"/>
      <c r="W2064" s="5"/>
      <c r="X2064" s="5"/>
      <c r="Y2064" s="5"/>
      <c r="Z2064" s="5"/>
      <c r="AA2064" s="5"/>
      <c r="AB2064" s="5"/>
      <c r="AC2064" s="5"/>
      <c r="AD2064" s="5"/>
    </row>
    <row r="2065" spans="1:30" s="6" customFormat="1" x14ac:dyDescent="0.25">
      <c r="A2065" s="168"/>
      <c r="B2065" s="157"/>
      <c r="C2065" s="128"/>
      <c r="D2065" s="153"/>
      <c r="E2065" s="186"/>
      <c r="F2065" s="159"/>
      <c r="G2065" s="39">
        <f t="shared" si="193"/>
        <v>0</v>
      </c>
      <c r="H2065" s="26">
        <f t="shared" ref="H2065:H2128" si="194">G2065-F2065</f>
        <v>0</v>
      </c>
      <c r="I2065" s="167"/>
      <c r="R2065" s="149"/>
      <c r="S2065" s="149"/>
      <c r="T2065" s="13"/>
      <c r="U2065" s="5"/>
      <c r="V2065" s="5"/>
      <c r="W2065" s="5"/>
      <c r="X2065" s="5"/>
      <c r="Y2065" s="5"/>
      <c r="Z2065" s="5"/>
      <c r="AA2065" s="5"/>
      <c r="AB2065" s="5"/>
      <c r="AC2065" s="5"/>
      <c r="AD2065" s="5"/>
    </row>
    <row r="2066" spans="1:30" s="6" customFormat="1" x14ac:dyDescent="0.25">
      <c r="A2066" s="202">
        <v>9</v>
      </c>
      <c r="B2066" s="175" t="s">
        <v>645</v>
      </c>
      <c r="C2066" s="128"/>
      <c r="D2066" s="153"/>
      <c r="E2066" s="158"/>
      <c r="F2066" s="159"/>
      <c r="G2066" s="39">
        <f t="shared" si="193"/>
        <v>0</v>
      </c>
      <c r="H2066" s="26">
        <f t="shared" si="194"/>
        <v>0</v>
      </c>
      <c r="I2066" s="167"/>
      <c r="R2066" s="149"/>
      <c r="S2066" s="149"/>
      <c r="T2066" s="13"/>
      <c r="U2066" s="5"/>
      <c r="V2066" s="5"/>
      <c r="W2066" s="5"/>
      <c r="X2066" s="5"/>
      <c r="Y2066" s="5"/>
      <c r="Z2066" s="5"/>
      <c r="AA2066" s="5"/>
      <c r="AB2066" s="5"/>
      <c r="AC2066" s="5"/>
      <c r="AD2066" s="5"/>
    </row>
    <row r="2067" spans="1:30" s="6" customFormat="1" x14ac:dyDescent="0.25">
      <c r="A2067" s="168"/>
      <c r="B2067" s="157"/>
      <c r="C2067" s="128"/>
      <c r="D2067" s="153"/>
      <c r="E2067" s="158"/>
      <c r="F2067" s="159"/>
      <c r="G2067" s="39">
        <f t="shared" si="193"/>
        <v>0</v>
      </c>
      <c r="H2067" s="26">
        <f t="shared" si="194"/>
        <v>0</v>
      </c>
      <c r="I2067" s="167"/>
      <c r="R2067" s="149"/>
      <c r="S2067" s="149"/>
      <c r="T2067" s="13"/>
      <c r="U2067" s="5"/>
      <c r="V2067" s="5"/>
      <c r="W2067" s="5"/>
      <c r="X2067" s="5"/>
      <c r="Y2067" s="5"/>
      <c r="Z2067" s="5"/>
      <c r="AA2067" s="5"/>
      <c r="AB2067" s="5"/>
      <c r="AC2067" s="5"/>
      <c r="AD2067" s="5"/>
    </row>
    <row r="2068" spans="1:30" s="6" customFormat="1" x14ac:dyDescent="0.25">
      <c r="A2068" s="203">
        <v>9.1</v>
      </c>
      <c r="B2068" s="175" t="s">
        <v>740</v>
      </c>
      <c r="C2068" s="128"/>
      <c r="D2068" s="153"/>
      <c r="E2068" s="158"/>
      <c r="F2068" s="159"/>
      <c r="G2068" s="39">
        <f t="shared" si="193"/>
        <v>0</v>
      </c>
      <c r="H2068" s="26">
        <f t="shared" si="194"/>
        <v>0</v>
      </c>
      <c r="I2068" s="167"/>
      <c r="R2068" s="149"/>
      <c r="S2068" s="149"/>
      <c r="T2068" s="13"/>
      <c r="U2068" s="5"/>
      <c r="V2068" s="5"/>
      <c r="W2068" s="5"/>
      <c r="X2068" s="5"/>
      <c r="Y2068" s="5"/>
      <c r="Z2068" s="5"/>
      <c r="AA2068" s="5"/>
      <c r="AB2068" s="5"/>
      <c r="AC2068" s="5"/>
      <c r="AD2068" s="5"/>
    </row>
    <row r="2069" spans="1:30" s="6" customFormat="1" x14ac:dyDescent="0.25">
      <c r="A2069" s="188" t="s">
        <v>523</v>
      </c>
      <c r="B2069" s="204" t="s">
        <v>648</v>
      </c>
      <c r="C2069" s="128">
        <v>410</v>
      </c>
      <c r="D2069" s="185" t="s">
        <v>42</v>
      </c>
      <c r="E2069" s="186">
        <v>80</v>
      </c>
      <c r="F2069" s="187">
        <f t="shared" ref="F2069:F2081" si="195">ROUND((C2069*E2069),2)</f>
        <v>32800</v>
      </c>
      <c r="G2069" s="39">
        <f t="shared" si="193"/>
        <v>32800</v>
      </c>
      <c r="H2069" s="26">
        <f t="shared" si="194"/>
        <v>0</v>
      </c>
      <c r="I2069" s="167"/>
      <c r="R2069" s="149"/>
      <c r="S2069" s="149"/>
      <c r="T2069" s="13"/>
      <c r="U2069" s="5"/>
      <c r="V2069" s="5"/>
      <c r="W2069" s="5"/>
      <c r="X2069" s="5"/>
      <c r="Y2069" s="5"/>
      <c r="Z2069" s="5"/>
      <c r="AA2069" s="5"/>
      <c r="AB2069" s="5"/>
      <c r="AC2069" s="5"/>
      <c r="AD2069" s="5"/>
    </row>
    <row r="2070" spans="1:30" s="6" customFormat="1" ht="26.4" x14ac:dyDescent="0.25">
      <c r="A2070" s="188" t="s">
        <v>525</v>
      </c>
      <c r="B2070" s="201" t="s">
        <v>650</v>
      </c>
      <c r="C2070" s="128">
        <v>4920</v>
      </c>
      <c r="D2070" s="205" t="s">
        <v>19</v>
      </c>
      <c r="E2070" s="186">
        <v>14.23</v>
      </c>
      <c r="F2070" s="187">
        <f t="shared" si="195"/>
        <v>70011.600000000006</v>
      </c>
      <c r="G2070" s="39">
        <f t="shared" si="193"/>
        <v>70011.600000000006</v>
      </c>
      <c r="H2070" s="26">
        <f t="shared" si="194"/>
        <v>0</v>
      </c>
      <c r="I2070" s="167"/>
      <c r="R2070" s="149"/>
      <c r="S2070" s="149"/>
      <c r="T2070" s="13"/>
      <c r="U2070" s="5"/>
      <c r="V2070" s="5"/>
      <c r="W2070" s="5"/>
      <c r="X2070" s="5"/>
      <c r="Y2070" s="5"/>
      <c r="Z2070" s="5"/>
      <c r="AA2070" s="5"/>
      <c r="AB2070" s="5"/>
      <c r="AC2070" s="5"/>
      <c r="AD2070" s="5"/>
    </row>
    <row r="2071" spans="1:30" s="6" customFormat="1" x14ac:dyDescent="0.25">
      <c r="A2071" s="188" t="s">
        <v>588</v>
      </c>
      <c r="B2071" s="201" t="s">
        <v>652</v>
      </c>
      <c r="C2071" s="128">
        <v>820</v>
      </c>
      <c r="D2071" s="185" t="s">
        <v>42</v>
      </c>
      <c r="E2071" s="186">
        <v>84.42</v>
      </c>
      <c r="F2071" s="187">
        <f t="shared" si="195"/>
        <v>69224.399999999994</v>
      </c>
      <c r="G2071" s="39">
        <f t="shared" si="193"/>
        <v>69224.399999999994</v>
      </c>
      <c r="H2071" s="26">
        <f t="shared" si="194"/>
        <v>0</v>
      </c>
      <c r="I2071" s="167"/>
      <c r="R2071" s="149"/>
      <c r="S2071" s="149"/>
      <c r="T2071" s="13"/>
      <c r="U2071" s="5"/>
      <c r="V2071" s="5"/>
      <c r="W2071" s="5"/>
      <c r="X2071" s="5"/>
      <c r="Y2071" s="5"/>
      <c r="Z2071" s="5"/>
      <c r="AA2071" s="5"/>
      <c r="AB2071" s="5"/>
      <c r="AC2071" s="5"/>
      <c r="AD2071" s="5"/>
    </row>
    <row r="2072" spans="1:30" s="6" customFormat="1" x14ac:dyDescent="0.25">
      <c r="A2072" s="192" t="s">
        <v>590</v>
      </c>
      <c r="B2072" s="249" t="s">
        <v>654</v>
      </c>
      <c r="C2072" s="130">
        <v>820</v>
      </c>
      <c r="D2072" s="200" t="s">
        <v>42</v>
      </c>
      <c r="E2072" s="229">
        <v>26.5</v>
      </c>
      <c r="F2072" s="250">
        <f t="shared" si="195"/>
        <v>21730</v>
      </c>
      <c r="G2072" s="39">
        <f t="shared" si="193"/>
        <v>21730</v>
      </c>
      <c r="H2072" s="26">
        <f t="shared" si="194"/>
        <v>0</v>
      </c>
      <c r="I2072" s="167"/>
      <c r="R2072" s="149"/>
      <c r="S2072" s="149"/>
      <c r="T2072" s="13"/>
      <c r="U2072" s="5"/>
      <c r="V2072" s="5"/>
      <c r="W2072" s="5"/>
      <c r="X2072" s="5"/>
      <c r="Y2072" s="5"/>
      <c r="Z2072" s="5"/>
      <c r="AA2072" s="5"/>
      <c r="AB2072" s="5"/>
      <c r="AC2072" s="5"/>
      <c r="AD2072" s="5"/>
    </row>
    <row r="2073" spans="1:30" s="6" customFormat="1" x14ac:dyDescent="0.25">
      <c r="A2073" s="188" t="s">
        <v>592</v>
      </c>
      <c r="B2073" s="201" t="s">
        <v>656</v>
      </c>
      <c r="C2073" s="128">
        <v>615</v>
      </c>
      <c r="D2073" s="185" t="s">
        <v>19</v>
      </c>
      <c r="E2073" s="186">
        <v>292.05</v>
      </c>
      <c r="F2073" s="187">
        <f t="shared" si="195"/>
        <v>179610.75</v>
      </c>
      <c r="G2073" s="39">
        <f t="shared" si="193"/>
        <v>179610.75</v>
      </c>
      <c r="H2073" s="26">
        <f t="shared" si="194"/>
        <v>0</v>
      </c>
      <c r="I2073" s="167"/>
      <c r="R2073" s="149"/>
      <c r="S2073" s="149"/>
      <c r="T2073" s="13"/>
      <c r="U2073" s="5"/>
      <c r="V2073" s="5"/>
      <c r="W2073" s="5"/>
      <c r="X2073" s="5"/>
      <c r="Y2073" s="5"/>
      <c r="Z2073" s="5"/>
      <c r="AA2073" s="5"/>
      <c r="AB2073" s="5"/>
      <c r="AC2073" s="5"/>
      <c r="AD2073" s="5"/>
    </row>
    <row r="2074" spans="1:30" s="6" customFormat="1" x14ac:dyDescent="0.25">
      <c r="A2074" s="188" t="s">
        <v>594</v>
      </c>
      <c r="B2074" s="201" t="s">
        <v>658</v>
      </c>
      <c r="C2074" s="128">
        <v>410</v>
      </c>
      <c r="D2074" s="185" t="s">
        <v>42</v>
      </c>
      <c r="E2074" s="186">
        <v>35.4</v>
      </c>
      <c r="F2074" s="187">
        <f t="shared" si="195"/>
        <v>14514</v>
      </c>
      <c r="G2074" s="39">
        <f t="shared" si="193"/>
        <v>14514</v>
      </c>
      <c r="H2074" s="26">
        <f t="shared" si="194"/>
        <v>0</v>
      </c>
      <c r="I2074" s="167"/>
      <c r="R2074" s="149"/>
      <c r="S2074" s="149"/>
      <c r="T2074" s="13"/>
      <c r="U2074" s="5"/>
      <c r="V2074" s="5"/>
      <c r="W2074" s="5"/>
      <c r="X2074" s="5"/>
      <c r="Y2074" s="5"/>
      <c r="Z2074" s="5"/>
      <c r="AA2074" s="5"/>
      <c r="AB2074" s="5"/>
      <c r="AC2074" s="5"/>
      <c r="AD2074" s="5"/>
    </row>
    <row r="2075" spans="1:30" s="6" customFormat="1" x14ac:dyDescent="0.25">
      <c r="A2075" s="188" t="s">
        <v>596</v>
      </c>
      <c r="B2075" s="201" t="s">
        <v>660</v>
      </c>
      <c r="C2075" s="128">
        <v>410</v>
      </c>
      <c r="D2075" s="185" t="s">
        <v>42</v>
      </c>
      <c r="E2075" s="186">
        <v>28.32</v>
      </c>
      <c r="F2075" s="187">
        <f t="shared" si="195"/>
        <v>11611.2</v>
      </c>
      <c r="G2075" s="39">
        <f t="shared" si="193"/>
        <v>11611.2</v>
      </c>
      <c r="H2075" s="26">
        <f t="shared" si="194"/>
        <v>0</v>
      </c>
      <c r="I2075" s="167"/>
      <c r="R2075" s="149"/>
      <c r="S2075" s="149"/>
      <c r="T2075" s="13"/>
      <c r="U2075" s="5"/>
      <c r="V2075" s="5"/>
      <c r="W2075" s="5"/>
      <c r="X2075" s="5"/>
      <c r="Y2075" s="5"/>
      <c r="Z2075" s="5"/>
      <c r="AA2075" s="5"/>
      <c r="AB2075" s="5"/>
      <c r="AC2075" s="5"/>
      <c r="AD2075" s="5"/>
    </row>
    <row r="2076" spans="1:30" s="6" customFormat="1" x14ac:dyDescent="0.25">
      <c r="A2076" s="188" t="s">
        <v>597</v>
      </c>
      <c r="B2076" s="201" t="s">
        <v>662</v>
      </c>
      <c r="C2076" s="128">
        <v>410</v>
      </c>
      <c r="D2076" s="185" t="s">
        <v>42</v>
      </c>
      <c r="E2076" s="186">
        <v>286.36</v>
      </c>
      <c r="F2076" s="187">
        <f t="shared" si="195"/>
        <v>117407.6</v>
      </c>
      <c r="G2076" s="39">
        <f t="shared" si="193"/>
        <v>117407.6</v>
      </c>
      <c r="H2076" s="26">
        <f t="shared" si="194"/>
        <v>0</v>
      </c>
      <c r="I2076" s="167"/>
      <c r="R2076" s="149"/>
      <c r="S2076" s="149"/>
      <c r="T2076" s="13"/>
      <c r="U2076" s="5"/>
      <c r="V2076" s="5"/>
      <c r="W2076" s="5"/>
      <c r="X2076" s="5"/>
      <c r="Y2076" s="5"/>
      <c r="Z2076" s="5"/>
      <c r="AA2076" s="5"/>
      <c r="AB2076" s="5"/>
      <c r="AC2076" s="5"/>
      <c r="AD2076" s="5"/>
    </row>
    <row r="2077" spans="1:30" s="6" customFormat="1" x14ac:dyDescent="0.25">
      <c r="A2077" s="188" t="s">
        <v>598</v>
      </c>
      <c r="B2077" s="201" t="s">
        <v>664</v>
      </c>
      <c r="C2077" s="128">
        <v>410</v>
      </c>
      <c r="D2077" s="185" t="s">
        <v>42</v>
      </c>
      <c r="E2077" s="186">
        <v>380</v>
      </c>
      <c r="F2077" s="187">
        <f t="shared" si="195"/>
        <v>155800</v>
      </c>
      <c r="G2077" s="39">
        <f t="shared" si="193"/>
        <v>155800</v>
      </c>
      <c r="H2077" s="26">
        <f t="shared" si="194"/>
        <v>0</v>
      </c>
      <c r="I2077" s="167"/>
      <c r="R2077" s="149"/>
      <c r="S2077" s="149"/>
      <c r="T2077" s="13"/>
      <c r="U2077" s="5"/>
      <c r="V2077" s="5"/>
      <c r="W2077" s="5"/>
      <c r="X2077" s="5"/>
      <c r="Y2077" s="5"/>
      <c r="Z2077" s="5"/>
      <c r="AA2077" s="5"/>
      <c r="AB2077" s="5"/>
      <c r="AC2077" s="5"/>
      <c r="AD2077" s="5"/>
    </row>
    <row r="2078" spans="1:30" s="6" customFormat="1" x14ac:dyDescent="0.25">
      <c r="A2078" s="188" t="s">
        <v>697</v>
      </c>
      <c r="B2078" s="201" t="s">
        <v>171</v>
      </c>
      <c r="C2078" s="128">
        <v>410</v>
      </c>
      <c r="D2078" s="185" t="s">
        <v>42</v>
      </c>
      <c r="E2078" s="186">
        <v>21.67</v>
      </c>
      <c r="F2078" s="187">
        <f t="shared" si="195"/>
        <v>8884.7000000000007</v>
      </c>
      <c r="G2078" s="39">
        <f t="shared" si="193"/>
        <v>8884.7000000000007</v>
      </c>
      <c r="H2078" s="26">
        <f t="shared" si="194"/>
        <v>0</v>
      </c>
      <c r="I2078" s="167"/>
      <c r="R2078" s="149"/>
      <c r="S2078" s="149"/>
      <c r="T2078" s="13"/>
      <c r="U2078" s="5"/>
      <c r="V2078" s="5"/>
      <c r="W2078" s="5"/>
      <c r="X2078" s="5"/>
      <c r="Y2078" s="5"/>
      <c r="Z2078" s="5"/>
      <c r="AA2078" s="5"/>
      <c r="AB2078" s="5"/>
      <c r="AC2078" s="5"/>
      <c r="AD2078" s="5"/>
    </row>
    <row r="2079" spans="1:30" s="6" customFormat="1" x14ac:dyDescent="0.25">
      <c r="A2079" s="188" t="s">
        <v>698</v>
      </c>
      <c r="B2079" s="201" t="s">
        <v>667</v>
      </c>
      <c r="C2079" s="128">
        <v>410</v>
      </c>
      <c r="D2079" s="185" t="s">
        <v>42</v>
      </c>
      <c r="E2079" s="186">
        <v>350</v>
      </c>
      <c r="F2079" s="187">
        <f t="shared" si="195"/>
        <v>143500</v>
      </c>
      <c r="G2079" s="39">
        <f t="shared" si="193"/>
        <v>143500</v>
      </c>
      <c r="H2079" s="26">
        <f t="shared" si="194"/>
        <v>0</v>
      </c>
      <c r="I2079" s="167"/>
      <c r="R2079" s="149"/>
      <c r="S2079" s="149"/>
      <c r="T2079" s="13"/>
      <c r="U2079" s="5"/>
      <c r="V2079" s="5"/>
      <c r="W2079" s="5"/>
      <c r="X2079" s="5"/>
      <c r="Y2079" s="5"/>
      <c r="Z2079" s="5"/>
      <c r="AA2079" s="5"/>
      <c r="AB2079" s="5"/>
      <c r="AC2079" s="5"/>
      <c r="AD2079" s="5"/>
    </row>
    <row r="2080" spans="1:30" s="6" customFormat="1" x14ac:dyDescent="0.25">
      <c r="A2080" s="188" t="s">
        <v>699</v>
      </c>
      <c r="B2080" s="201" t="s">
        <v>669</v>
      </c>
      <c r="C2080" s="128">
        <v>811.8</v>
      </c>
      <c r="D2080" s="191" t="s">
        <v>24</v>
      </c>
      <c r="E2080" s="186">
        <v>699.05</v>
      </c>
      <c r="F2080" s="187">
        <f t="shared" si="195"/>
        <v>567488.79</v>
      </c>
      <c r="G2080" s="39">
        <f t="shared" si="193"/>
        <v>567488.79</v>
      </c>
      <c r="H2080" s="26">
        <f t="shared" si="194"/>
        <v>0</v>
      </c>
      <c r="I2080" s="167"/>
      <c r="R2080" s="149"/>
      <c r="S2080" s="149"/>
      <c r="T2080" s="13"/>
      <c r="U2080" s="5"/>
      <c r="V2080" s="5"/>
      <c r="W2080" s="5"/>
      <c r="X2080" s="5"/>
      <c r="Y2080" s="5"/>
      <c r="Z2080" s="5"/>
      <c r="AA2080" s="5"/>
      <c r="AB2080" s="5"/>
      <c r="AC2080" s="5"/>
      <c r="AD2080" s="5"/>
    </row>
    <row r="2081" spans="1:30" s="6" customFormat="1" x14ac:dyDescent="0.25">
      <c r="A2081" s="188" t="s">
        <v>700</v>
      </c>
      <c r="B2081" s="201" t="s">
        <v>174</v>
      </c>
      <c r="C2081" s="128">
        <v>410</v>
      </c>
      <c r="D2081" s="185" t="s">
        <v>42</v>
      </c>
      <c r="E2081" s="186">
        <v>450</v>
      </c>
      <c r="F2081" s="187">
        <f t="shared" si="195"/>
        <v>184500</v>
      </c>
      <c r="G2081" s="39">
        <f t="shared" si="193"/>
        <v>184500</v>
      </c>
      <c r="H2081" s="26">
        <f t="shared" si="194"/>
        <v>0</v>
      </c>
      <c r="I2081" s="167"/>
      <c r="R2081" s="149"/>
      <c r="S2081" s="149"/>
      <c r="T2081" s="13"/>
      <c r="U2081" s="5"/>
      <c r="V2081" s="5"/>
      <c r="W2081" s="5"/>
      <c r="X2081" s="5"/>
      <c r="Y2081" s="5"/>
      <c r="Z2081" s="5"/>
      <c r="AA2081" s="5"/>
      <c r="AB2081" s="5"/>
      <c r="AC2081" s="5"/>
      <c r="AD2081" s="5"/>
    </row>
    <row r="2082" spans="1:30" s="6" customFormat="1" x14ac:dyDescent="0.25">
      <c r="A2082" s="168"/>
      <c r="B2082" s="157"/>
      <c r="C2082" s="128"/>
      <c r="D2082" s="153"/>
      <c r="E2082" s="158"/>
      <c r="F2082" s="159"/>
      <c r="G2082" s="39">
        <f t="shared" si="193"/>
        <v>0</v>
      </c>
      <c r="H2082" s="26">
        <f t="shared" si="194"/>
        <v>0</v>
      </c>
      <c r="I2082" s="167"/>
      <c r="R2082" s="149"/>
      <c r="S2082" s="149"/>
      <c r="T2082" s="13"/>
      <c r="U2082" s="5"/>
      <c r="V2082" s="5"/>
      <c r="W2082" s="5"/>
      <c r="X2082" s="5"/>
      <c r="Y2082" s="5"/>
      <c r="Z2082" s="5"/>
      <c r="AA2082" s="5"/>
      <c r="AB2082" s="5"/>
      <c r="AC2082" s="5"/>
      <c r="AD2082" s="5"/>
    </row>
    <row r="2083" spans="1:30" s="6" customFormat="1" x14ac:dyDescent="0.25">
      <c r="A2083" s="161">
        <v>10</v>
      </c>
      <c r="B2083" s="144" t="s">
        <v>671</v>
      </c>
      <c r="C2083" s="128"/>
      <c r="D2083" s="153"/>
      <c r="E2083" s="158"/>
      <c r="F2083" s="159"/>
      <c r="G2083" s="39">
        <f t="shared" si="193"/>
        <v>0</v>
      </c>
      <c r="H2083" s="26">
        <f t="shared" si="194"/>
        <v>0</v>
      </c>
      <c r="I2083" s="167"/>
      <c r="R2083" s="149"/>
      <c r="S2083" s="149"/>
      <c r="T2083" s="13"/>
      <c r="U2083" s="5"/>
      <c r="V2083" s="5"/>
      <c r="W2083" s="5"/>
      <c r="X2083" s="5"/>
      <c r="Y2083" s="5"/>
      <c r="Z2083" s="5"/>
      <c r="AA2083" s="5"/>
      <c r="AB2083" s="5"/>
      <c r="AC2083" s="5"/>
      <c r="AD2083" s="5"/>
    </row>
    <row r="2084" spans="1:30" s="6" customFormat="1" ht="26.4" x14ac:dyDescent="0.25">
      <c r="A2084" s="168">
        <v>10.1</v>
      </c>
      <c r="B2084" s="160" t="s">
        <v>673</v>
      </c>
      <c r="C2084" s="128">
        <v>4</v>
      </c>
      <c r="D2084" s="177" t="s">
        <v>569</v>
      </c>
      <c r="E2084" s="158">
        <v>12382.68</v>
      </c>
      <c r="F2084" s="159">
        <f>ROUND(C2084*E2084,2)</f>
        <v>49530.720000000001</v>
      </c>
      <c r="G2084" s="39">
        <f t="shared" si="193"/>
        <v>49530.720000000001</v>
      </c>
      <c r="H2084" s="26">
        <f t="shared" si="194"/>
        <v>0</v>
      </c>
      <c r="I2084" s="167"/>
      <c r="R2084" s="149"/>
      <c r="S2084" s="149"/>
      <c r="T2084" s="13"/>
      <c r="U2084" s="5"/>
      <c r="V2084" s="5"/>
      <c r="W2084" s="5"/>
      <c r="X2084" s="5"/>
      <c r="Y2084" s="5"/>
      <c r="Z2084" s="5"/>
      <c r="AA2084" s="5"/>
      <c r="AB2084" s="5"/>
      <c r="AC2084" s="5"/>
      <c r="AD2084" s="5"/>
    </row>
    <row r="2085" spans="1:30" s="6" customFormat="1" x14ac:dyDescent="0.25">
      <c r="A2085" s="168">
        <v>10.199999999999999</v>
      </c>
      <c r="B2085" s="160" t="s">
        <v>674</v>
      </c>
      <c r="C2085" s="128">
        <v>4</v>
      </c>
      <c r="D2085" s="177" t="s">
        <v>569</v>
      </c>
      <c r="E2085" s="158">
        <v>7304.14</v>
      </c>
      <c r="F2085" s="159">
        <f>ROUND(C2085*E2085,2)</f>
        <v>29216.560000000001</v>
      </c>
      <c r="G2085" s="39">
        <f t="shared" si="193"/>
        <v>29216.560000000001</v>
      </c>
      <c r="H2085" s="26">
        <f t="shared" si="194"/>
        <v>0</v>
      </c>
      <c r="I2085" s="167"/>
      <c r="R2085" s="149"/>
      <c r="S2085" s="149"/>
      <c r="T2085" s="13"/>
      <c r="U2085" s="5"/>
      <c r="V2085" s="5"/>
      <c r="W2085" s="5"/>
      <c r="X2085" s="5"/>
      <c r="Y2085" s="5"/>
      <c r="Z2085" s="5"/>
      <c r="AA2085" s="5"/>
      <c r="AB2085" s="5"/>
      <c r="AC2085" s="5"/>
      <c r="AD2085" s="5"/>
    </row>
    <row r="2086" spans="1:30" s="6" customFormat="1" x14ac:dyDescent="0.25">
      <c r="A2086" s="168"/>
      <c r="B2086" s="157"/>
      <c r="C2086" s="128"/>
      <c r="D2086" s="153"/>
      <c r="E2086" s="206"/>
      <c r="F2086" s="159"/>
      <c r="G2086" s="39">
        <f t="shared" si="193"/>
        <v>0</v>
      </c>
      <c r="H2086" s="26">
        <f t="shared" si="194"/>
        <v>0</v>
      </c>
      <c r="I2086" s="167"/>
      <c r="R2086" s="149"/>
      <c r="S2086" s="149"/>
      <c r="T2086" s="13"/>
      <c r="U2086" s="5"/>
      <c r="V2086" s="5"/>
      <c r="W2086" s="5"/>
      <c r="X2086" s="5"/>
      <c r="Y2086" s="5"/>
      <c r="Z2086" s="5"/>
      <c r="AA2086" s="5"/>
      <c r="AB2086" s="5"/>
      <c r="AC2086" s="5"/>
      <c r="AD2086" s="5"/>
    </row>
    <row r="2087" spans="1:30" s="6" customFormat="1" ht="39.6" x14ac:dyDescent="0.25">
      <c r="A2087" s="230">
        <v>12</v>
      </c>
      <c r="B2087" s="231" t="s">
        <v>682</v>
      </c>
      <c r="C2087" s="128">
        <v>5622.71</v>
      </c>
      <c r="D2087" s="177" t="s">
        <v>19</v>
      </c>
      <c r="E2087" s="261">
        <v>25</v>
      </c>
      <c r="F2087" s="186">
        <f>ROUND(C2087*E2087,2)</f>
        <v>140567.75</v>
      </c>
      <c r="G2087" s="39">
        <f t="shared" si="193"/>
        <v>140567.75</v>
      </c>
      <c r="H2087" s="26">
        <f t="shared" si="194"/>
        <v>0</v>
      </c>
      <c r="I2087" s="167"/>
      <c r="R2087" s="149"/>
      <c r="S2087" s="149"/>
      <c r="T2087" s="13"/>
      <c r="U2087" s="5"/>
      <c r="V2087" s="5"/>
      <c r="W2087" s="5"/>
      <c r="X2087" s="5"/>
      <c r="Y2087" s="5"/>
      <c r="Z2087" s="5"/>
      <c r="AA2087" s="5"/>
      <c r="AB2087" s="5"/>
      <c r="AC2087" s="5"/>
      <c r="AD2087" s="5"/>
    </row>
    <row r="2088" spans="1:30" s="6" customFormat="1" ht="52.8" x14ac:dyDescent="0.25">
      <c r="A2088" s="230">
        <v>13</v>
      </c>
      <c r="B2088" s="231" t="s">
        <v>683</v>
      </c>
      <c r="C2088" s="128">
        <v>5622.71</v>
      </c>
      <c r="D2088" s="177" t="s">
        <v>19</v>
      </c>
      <c r="E2088" s="158">
        <v>46.15</v>
      </c>
      <c r="F2088" s="186">
        <f>ROUND(C2088*E2088,2)</f>
        <v>259488.07</v>
      </c>
      <c r="G2088" s="39">
        <f t="shared" si="193"/>
        <v>259488.07</v>
      </c>
      <c r="H2088" s="26">
        <f t="shared" si="194"/>
        <v>0</v>
      </c>
      <c r="I2088" s="167"/>
      <c r="R2088" s="149"/>
      <c r="S2088" s="149"/>
      <c r="T2088" s="13"/>
      <c r="U2088" s="5"/>
      <c r="V2088" s="5"/>
      <c r="W2088" s="5"/>
      <c r="X2088" s="5"/>
      <c r="Y2088" s="5"/>
      <c r="Z2088" s="5"/>
      <c r="AA2088" s="5"/>
      <c r="AB2088" s="5"/>
      <c r="AC2088" s="5"/>
      <c r="AD2088" s="5"/>
    </row>
    <row r="2089" spans="1:30" s="6" customFormat="1" ht="26.4" x14ac:dyDescent="0.25">
      <c r="A2089" s="232">
        <v>14</v>
      </c>
      <c r="B2089" s="233" t="s">
        <v>684</v>
      </c>
      <c r="C2089" s="128">
        <v>5622.71</v>
      </c>
      <c r="D2089" s="177" t="s">
        <v>19</v>
      </c>
      <c r="E2089" s="158">
        <v>11.93</v>
      </c>
      <c r="F2089" s="186">
        <f>ROUND(C2089*E2089,2)</f>
        <v>67078.929999999993</v>
      </c>
      <c r="G2089" s="39">
        <f t="shared" si="193"/>
        <v>67078.929999999993</v>
      </c>
      <c r="H2089" s="26">
        <f t="shared" si="194"/>
        <v>0</v>
      </c>
      <c r="I2089" s="167"/>
      <c r="R2089" s="149"/>
      <c r="S2089" s="149"/>
      <c r="T2089" s="13"/>
      <c r="U2089" s="5"/>
      <c r="V2089" s="5"/>
      <c r="W2089" s="5"/>
      <c r="X2089" s="5"/>
      <c r="Y2089" s="5"/>
      <c r="Z2089" s="5"/>
      <c r="AA2089" s="5"/>
      <c r="AB2089" s="5"/>
      <c r="AC2089" s="5"/>
      <c r="AD2089" s="5"/>
    </row>
    <row r="2090" spans="1:30" x14ac:dyDescent="0.25">
      <c r="A2090" s="40"/>
      <c r="B2090" s="60"/>
      <c r="C2090" s="128"/>
      <c r="D2090" s="37"/>
      <c r="E2090" s="48"/>
      <c r="F2090" s="38"/>
      <c r="G2090" s="39">
        <f t="shared" si="193"/>
        <v>0</v>
      </c>
      <c r="H2090" s="26">
        <f t="shared" si="194"/>
        <v>0</v>
      </c>
    </row>
    <row r="2091" spans="1:30" x14ac:dyDescent="0.25">
      <c r="A2091" s="262" t="s">
        <v>741</v>
      </c>
      <c r="B2091" s="100" t="s">
        <v>742</v>
      </c>
      <c r="C2091" s="128"/>
      <c r="D2091" s="37"/>
      <c r="E2091" s="48"/>
      <c r="F2091" s="38"/>
      <c r="G2091" s="39">
        <f t="shared" si="193"/>
        <v>0</v>
      </c>
      <c r="H2091" s="26">
        <f t="shared" si="194"/>
        <v>0</v>
      </c>
    </row>
    <row r="2092" spans="1:30" x14ac:dyDescent="0.25">
      <c r="A2092" s="35">
        <v>1</v>
      </c>
      <c r="B2092" s="100" t="s">
        <v>743</v>
      </c>
      <c r="C2092" s="128"/>
      <c r="D2092" s="37"/>
      <c r="E2092" s="48"/>
      <c r="F2092" s="38"/>
      <c r="G2092" s="39">
        <f t="shared" si="193"/>
        <v>0</v>
      </c>
      <c r="H2092" s="26">
        <f t="shared" si="194"/>
        <v>0</v>
      </c>
    </row>
    <row r="2093" spans="1:30" s="132" customFormat="1" x14ac:dyDescent="0.25">
      <c r="A2093" s="64">
        <v>1.1000000000000001</v>
      </c>
      <c r="B2093" s="60" t="s">
        <v>188</v>
      </c>
      <c r="C2093" s="128">
        <v>5000</v>
      </c>
      <c r="D2093" s="37" t="s">
        <v>42</v>
      </c>
      <c r="E2093" s="158">
        <v>993.9</v>
      </c>
      <c r="F2093" s="38">
        <f t="shared" ref="F2093:F2101" si="196">ROUND(C2093*E2093,2)</f>
        <v>4969500</v>
      </c>
      <c r="G2093" s="39">
        <f t="shared" si="193"/>
        <v>4969500</v>
      </c>
      <c r="H2093" s="26">
        <f t="shared" si="194"/>
        <v>0</v>
      </c>
      <c r="I2093" s="131"/>
      <c r="J2093" s="131"/>
    </row>
    <row r="2094" spans="1:30" s="132" customFormat="1" x14ac:dyDescent="0.25">
      <c r="A2094" s="64">
        <v>1.2</v>
      </c>
      <c r="B2094" s="60" t="s">
        <v>744</v>
      </c>
      <c r="C2094" s="128">
        <v>727</v>
      </c>
      <c r="D2094" s="37" t="s">
        <v>42</v>
      </c>
      <c r="E2094" s="158">
        <v>1062.2</v>
      </c>
      <c r="F2094" s="38">
        <f t="shared" si="196"/>
        <v>772219.4</v>
      </c>
      <c r="G2094" s="39">
        <f t="shared" si="193"/>
        <v>772219.4</v>
      </c>
      <c r="H2094" s="26">
        <f t="shared" si="194"/>
        <v>0</v>
      </c>
      <c r="I2094" s="131"/>
      <c r="J2094" s="131"/>
    </row>
    <row r="2095" spans="1:30" s="132" customFormat="1" x14ac:dyDescent="0.25">
      <c r="A2095" s="64">
        <v>1.3</v>
      </c>
      <c r="B2095" s="60" t="s">
        <v>745</v>
      </c>
      <c r="C2095" s="128">
        <v>546</v>
      </c>
      <c r="D2095" s="37" t="s">
        <v>42</v>
      </c>
      <c r="E2095" s="158">
        <v>1154.0999999999999</v>
      </c>
      <c r="F2095" s="38">
        <f t="shared" si="196"/>
        <v>630138.6</v>
      </c>
      <c r="G2095" s="39">
        <f t="shared" si="193"/>
        <v>630138.6</v>
      </c>
      <c r="H2095" s="26">
        <f t="shared" si="194"/>
        <v>0</v>
      </c>
      <c r="I2095" s="131"/>
      <c r="J2095" s="131"/>
    </row>
    <row r="2096" spans="1:30" x14ac:dyDescent="0.25">
      <c r="A2096" s="64">
        <v>1.4</v>
      </c>
      <c r="B2096" s="60" t="s">
        <v>746</v>
      </c>
      <c r="C2096" s="128">
        <v>480</v>
      </c>
      <c r="D2096" s="37" t="s">
        <v>42</v>
      </c>
      <c r="E2096" s="158">
        <v>1289.06</v>
      </c>
      <c r="F2096" s="38">
        <f t="shared" si="196"/>
        <v>618748.80000000005</v>
      </c>
      <c r="G2096" s="39">
        <f t="shared" si="193"/>
        <v>618748.80000000005</v>
      </c>
      <c r="H2096" s="26">
        <f t="shared" si="194"/>
        <v>0</v>
      </c>
    </row>
    <row r="2097" spans="1:10" x14ac:dyDescent="0.25">
      <c r="A2097" s="64">
        <v>1.5</v>
      </c>
      <c r="B2097" s="60" t="s">
        <v>747</v>
      </c>
      <c r="C2097" s="128">
        <v>300</v>
      </c>
      <c r="D2097" s="37" t="s">
        <v>42</v>
      </c>
      <c r="E2097" s="158">
        <v>1527.87</v>
      </c>
      <c r="F2097" s="38">
        <f t="shared" si="196"/>
        <v>458361</v>
      </c>
      <c r="G2097" s="39">
        <f t="shared" si="193"/>
        <v>458361</v>
      </c>
      <c r="H2097" s="26">
        <f t="shared" si="194"/>
        <v>0</v>
      </c>
    </row>
    <row r="2098" spans="1:10" x14ac:dyDescent="0.25">
      <c r="A2098" s="64">
        <v>1.6</v>
      </c>
      <c r="B2098" s="60" t="s">
        <v>189</v>
      </c>
      <c r="C2098" s="128">
        <v>150</v>
      </c>
      <c r="D2098" s="37" t="s">
        <v>42</v>
      </c>
      <c r="E2098" s="158">
        <v>3101.94</v>
      </c>
      <c r="F2098" s="38">
        <f t="shared" si="196"/>
        <v>465291</v>
      </c>
      <c r="G2098" s="39">
        <f t="shared" si="193"/>
        <v>465291</v>
      </c>
      <c r="H2098" s="26">
        <f t="shared" si="194"/>
        <v>0</v>
      </c>
    </row>
    <row r="2099" spans="1:10" x14ac:dyDescent="0.25">
      <c r="A2099" s="64">
        <v>1.7</v>
      </c>
      <c r="B2099" s="60" t="s">
        <v>190</v>
      </c>
      <c r="C2099" s="128">
        <v>150</v>
      </c>
      <c r="D2099" s="37" t="s">
        <v>42</v>
      </c>
      <c r="E2099" s="158">
        <v>3729.87</v>
      </c>
      <c r="F2099" s="38">
        <f t="shared" si="196"/>
        <v>559480.5</v>
      </c>
      <c r="G2099" s="39">
        <f t="shared" si="193"/>
        <v>559480.5</v>
      </c>
      <c r="H2099" s="26">
        <f t="shared" si="194"/>
        <v>0</v>
      </c>
    </row>
    <row r="2100" spans="1:10" x14ac:dyDescent="0.25">
      <c r="A2100" s="64">
        <v>1.8</v>
      </c>
      <c r="B2100" s="60" t="s">
        <v>748</v>
      </c>
      <c r="C2100" s="128">
        <v>50</v>
      </c>
      <c r="D2100" s="37" t="s">
        <v>42</v>
      </c>
      <c r="E2100" s="158">
        <v>6435.03</v>
      </c>
      <c r="F2100" s="38">
        <f t="shared" si="196"/>
        <v>321751.5</v>
      </c>
      <c r="G2100" s="39">
        <f t="shared" si="193"/>
        <v>321751.5</v>
      </c>
      <c r="H2100" s="26">
        <f t="shared" si="194"/>
        <v>0</v>
      </c>
    </row>
    <row r="2101" spans="1:10" s="221" customFormat="1" x14ac:dyDescent="0.25">
      <c r="A2101" s="64">
        <v>1.9</v>
      </c>
      <c r="B2101" s="60" t="s">
        <v>749</v>
      </c>
      <c r="C2101" s="128">
        <v>17</v>
      </c>
      <c r="D2101" s="37" t="s">
        <v>42</v>
      </c>
      <c r="E2101" s="158">
        <v>8374.73</v>
      </c>
      <c r="F2101" s="38">
        <f t="shared" si="196"/>
        <v>142370.41</v>
      </c>
      <c r="G2101" s="39">
        <f t="shared" si="193"/>
        <v>142370.41</v>
      </c>
      <c r="H2101" s="26">
        <f t="shared" si="194"/>
        <v>0</v>
      </c>
      <c r="I2101" s="155"/>
      <c r="J2101" s="155"/>
    </row>
    <row r="2102" spans="1:10" x14ac:dyDescent="0.25">
      <c r="A2102" s="40"/>
      <c r="B2102" s="60"/>
      <c r="C2102" s="128"/>
      <c r="D2102" s="37"/>
      <c r="E2102" s="158"/>
      <c r="F2102" s="38"/>
      <c r="G2102" s="39">
        <f t="shared" si="193"/>
        <v>0</v>
      </c>
      <c r="H2102" s="26">
        <f t="shared" si="194"/>
        <v>0</v>
      </c>
    </row>
    <row r="2103" spans="1:10" x14ac:dyDescent="0.25">
      <c r="A2103" s="35">
        <v>2</v>
      </c>
      <c r="B2103" s="100" t="s">
        <v>750</v>
      </c>
      <c r="C2103" s="128"/>
      <c r="D2103" s="37"/>
      <c r="E2103" s="158"/>
      <c r="F2103" s="38"/>
      <c r="G2103" s="39">
        <f t="shared" si="193"/>
        <v>0</v>
      </c>
      <c r="H2103" s="26">
        <f t="shared" si="194"/>
        <v>0</v>
      </c>
    </row>
    <row r="2104" spans="1:10" x14ac:dyDescent="0.25">
      <c r="A2104" s="64">
        <v>1.1000000000000001</v>
      </c>
      <c r="B2104" s="60" t="s">
        <v>188</v>
      </c>
      <c r="C2104" s="128">
        <v>243</v>
      </c>
      <c r="D2104" s="37" t="s">
        <v>42</v>
      </c>
      <c r="E2104" s="158">
        <v>1781.05</v>
      </c>
      <c r="F2104" s="38">
        <f t="shared" ref="F2104:F2112" si="197">ROUND(C2104*E2104,2)</f>
        <v>432795.15</v>
      </c>
      <c r="G2104" s="39">
        <f t="shared" si="193"/>
        <v>432795.15</v>
      </c>
      <c r="H2104" s="26">
        <f t="shared" si="194"/>
        <v>0</v>
      </c>
    </row>
    <row r="2105" spans="1:10" x14ac:dyDescent="0.25">
      <c r="A2105" s="64">
        <v>1.2</v>
      </c>
      <c r="B2105" s="60" t="s">
        <v>744</v>
      </c>
      <c r="C2105" s="128">
        <v>32</v>
      </c>
      <c r="D2105" s="37" t="s">
        <v>42</v>
      </c>
      <c r="E2105" s="158">
        <v>1937.6</v>
      </c>
      <c r="F2105" s="38">
        <f t="shared" si="197"/>
        <v>62003.199999999997</v>
      </c>
      <c r="G2105" s="39">
        <f t="shared" si="193"/>
        <v>62003.199999999997</v>
      </c>
      <c r="H2105" s="26">
        <f t="shared" si="194"/>
        <v>0</v>
      </c>
    </row>
    <row r="2106" spans="1:10" x14ac:dyDescent="0.25">
      <c r="A2106" s="64">
        <v>1.3</v>
      </c>
      <c r="B2106" s="60" t="s">
        <v>745</v>
      </c>
      <c r="C2106" s="128">
        <v>24</v>
      </c>
      <c r="D2106" s="37" t="s">
        <v>42</v>
      </c>
      <c r="E2106" s="158">
        <v>2552.5100000000002</v>
      </c>
      <c r="F2106" s="38">
        <f t="shared" si="197"/>
        <v>61260.24</v>
      </c>
      <c r="G2106" s="39">
        <f t="shared" si="193"/>
        <v>61260.24</v>
      </c>
      <c r="H2106" s="26">
        <f t="shared" si="194"/>
        <v>0</v>
      </c>
    </row>
    <row r="2107" spans="1:10" x14ac:dyDescent="0.25">
      <c r="A2107" s="64">
        <v>1.4</v>
      </c>
      <c r="B2107" s="60" t="s">
        <v>746</v>
      </c>
      <c r="C2107" s="128">
        <v>23</v>
      </c>
      <c r="D2107" s="37" t="s">
        <v>42</v>
      </c>
      <c r="E2107" s="158">
        <v>2725.08</v>
      </c>
      <c r="F2107" s="38">
        <f t="shared" si="197"/>
        <v>62676.84</v>
      </c>
      <c r="G2107" s="39">
        <f t="shared" si="193"/>
        <v>62676.84</v>
      </c>
      <c r="H2107" s="26">
        <f t="shared" si="194"/>
        <v>0</v>
      </c>
    </row>
    <row r="2108" spans="1:10" x14ac:dyDescent="0.25">
      <c r="A2108" s="64">
        <v>1.5</v>
      </c>
      <c r="B2108" s="60" t="s">
        <v>747</v>
      </c>
      <c r="C2108" s="128">
        <v>16</v>
      </c>
      <c r="D2108" s="37" t="s">
        <v>42</v>
      </c>
      <c r="E2108" s="158">
        <v>2925.35</v>
      </c>
      <c r="F2108" s="38">
        <f t="shared" si="197"/>
        <v>46805.599999999999</v>
      </c>
      <c r="G2108" s="39">
        <f t="shared" si="193"/>
        <v>46805.599999999999</v>
      </c>
      <c r="H2108" s="26">
        <f t="shared" si="194"/>
        <v>0</v>
      </c>
    </row>
    <row r="2109" spans="1:10" x14ac:dyDescent="0.25">
      <c r="A2109" s="64">
        <v>1.6</v>
      </c>
      <c r="B2109" s="60" t="s">
        <v>189</v>
      </c>
      <c r="C2109" s="128">
        <v>16</v>
      </c>
      <c r="D2109" s="37" t="s">
        <v>42</v>
      </c>
      <c r="E2109" s="158">
        <v>4121.7299999999996</v>
      </c>
      <c r="F2109" s="38">
        <f t="shared" si="197"/>
        <v>65947.679999999993</v>
      </c>
      <c r="G2109" s="39">
        <f t="shared" si="193"/>
        <v>65947.679999999993</v>
      </c>
      <c r="H2109" s="26">
        <f t="shared" si="194"/>
        <v>0</v>
      </c>
    </row>
    <row r="2110" spans="1:10" x14ac:dyDescent="0.25">
      <c r="A2110" s="64">
        <v>1.7</v>
      </c>
      <c r="B2110" s="60" t="s">
        <v>190</v>
      </c>
      <c r="C2110" s="128">
        <v>16</v>
      </c>
      <c r="D2110" s="37" t="s">
        <v>42</v>
      </c>
      <c r="E2110" s="158">
        <v>4782.57</v>
      </c>
      <c r="F2110" s="38">
        <f t="shared" si="197"/>
        <v>76521.119999999995</v>
      </c>
      <c r="G2110" s="39">
        <f t="shared" si="193"/>
        <v>76521.119999999995</v>
      </c>
      <c r="H2110" s="26">
        <f t="shared" si="194"/>
        <v>0</v>
      </c>
    </row>
    <row r="2111" spans="1:10" x14ac:dyDescent="0.25">
      <c r="A2111" s="64">
        <v>1.8</v>
      </c>
      <c r="B2111" s="60" t="s">
        <v>748</v>
      </c>
      <c r="C2111" s="128">
        <v>3</v>
      </c>
      <c r="D2111" s="37" t="s">
        <v>42</v>
      </c>
      <c r="E2111" s="158">
        <v>9881.52</v>
      </c>
      <c r="F2111" s="38">
        <f t="shared" si="197"/>
        <v>29644.560000000001</v>
      </c>
      <c r="G2111" s="39">
        <f t="shared" si="193"/>
        <v>29644.560000000001</v>
      </c>
      <c r="H2111" s="26">
        <f t="shared" si="194"/>
        <v>0</v>
      </c>
    </row>
    <row r="2112" spans="1:10" x14ac:dyDescent="0.25">
      <c r="A2112" s="64">
        <v>1.9</v>
      </c>
      <c r="B2112" s="60" t="s">
        <v>749</v>
      </c>
      <c r="C2112" s="128">
        <v>1</v>
      </c>
      <c r="D2112" s="37" t="s">
        <v>42</v>
      </c>
      <c r="E2112" s="158">
        <v>14671.69</v>
      </c>
      <c r="F2112" s="38">
        <f t="shared" si="197"/>
        <v>14671.69</v>
      </c>
      <c r="G2112" s="39">
        <f t="shared" si="193"/>
        <v>14671.69</v>
      </c>
      <c r="H2112" s="26">
        <f t="shared" si="194"/>
        <v>0</v>
      </c>
    </row>
    <row r="2113" spans="1:8" x14ac:dyDescent="0.25">
      <c r="A2113" s="40"/>
      <c r="B2113" s="60"/>
      <c r="C2113" s="128"/>
      <c r="D2113" s="37"/>
      <c r="E2113" s="158"/>
      <c r="F2113" s="38"/>
      <c r="G2113" s="39">
        <f t="shared" si="193"/>
        <v>0</v>
      </c>
      <c r="H2113" s="26">
        <f t="shared" si="194"/>
        <v>0</v>
      </c>
    </row>
    <row r="2114" spans="1:8" x14ac:dyDescent="0.25">
      <c r="A2114" s="35">
        <v>3</v>
      </c>
      <c r="B2114" s="100" t="s">
        <v>751</v>
      </c>
      <c r="C2114" s="128"/>
      <c r="D2114" s="37"/>
      <c r="E2114" s="158"/>
      <c r="F2114" s="38"/>
      <c r="G2114" s="39">
        <f t="shared" si="193"/>
        <v>0</v>
      </c>
      <c r="H2114" s="26">
        <f t="shared" si="194"/>
        <v>0</v>
      </c>
    </row>
    <row r="2115" spans="1:8" x14ac:dyDescent="0.25">
      <c r="A2115" s="64">
        <v>1.1000000000000001</v>
      </c>
      <c r="B2115" s="60" t="s">
        <v>188</v>
      </c>
      <c r="C2115" s="128">
        <v>200</v>
      </c>
      <c r="D2115" s="37" t="s">
        <v>42</v>
      </c>
      <c r="E2115" s="158">
        <v>2479.59</v>
      </c>
      <c r="F2115" s="38">
        <f t="shared" ref="F2115:F2123" si="198">ROUND(C2115*E2115,2)</f>
        <v>495918</v>
      </c>
      <c r="G2115" s="39">
        <f t="shared" si="193"/>
        <v>495918</v>
      </c>
      <c r="H2115" s="26">
        <f t="shared" si="194"/>
        <v>0</v>
      </c>
    </row>
    <row r="2116" spans="1:8" x14ac:dyDescent="0.25">
      <c r="A2116" s="64">
        <v>1.2</v>
      </c>
      <c r="B2116" s="60" t="s">
        <v>744</v>
      </c>
      <c r="C2116" s="128">
        <v>48</v>
      </c>
      <c r="D2116" s="37" t="s">
        <v>42</v>
      </c>
      <c r="E2116" s="158">
        <v>2647.6</v>
      </c>
      <c r="F2116" s="38">
        <f t="shared" si="198"/>
        <v>127084.8</v>
      </c>
      <c r="G2116" s="39">
        <f t="shared" si="193"/>
        <v>127084.8</v>
      </c>
      <c r="H2116" s="26">
        <f t="shared" si="194"/>
        <v>0</v>
      </c>
    </row>
    <row r="2117" spans="1:8" x14ac:dyDescent="0.25">
      <c r="A2117" s="64">
        <v>1.3</v>
      </c>
      <c r="B2117" s="60" t="s">
        <v>745</v>
      </c>
      <c r="C2117" s="128">
        <v>36</v>
      </c>
      <c r="D2117" s="37" t="s">
        <v>42</v>
      </c>
      <c r="E2117" s="158">
        <v>3059.38</v>
      </c>
      <c r="F2117" s="38">
        <f t="shared" si="198"/>
        <v>110137.68</v>
      </c>
      <c r="G2117" s="39">
        <f t="shared" si="193"/>
        <v>110137.68</v>
      </c>
      <c r="H2117" s="26">
        <f t="shared" si="194"/>
        <v>0</v>
      </c>
    </row>
    <row r="2118" spans="1:8" x14ac:dyDescent="0.25">
      <c r="A2118" s="64">
        <v>1.4</v>
      </c>
      <c r="B2118" s="60" t="s">
        <v>746</v>
      </c>
      <c r="C2118" s="128">
        <v>34</v>
      </c>
      <c r="D2118" s="37" t="s">
        <v>42</v>
      </c>
      <c r="E2118" s="158">
        <v>3231.95</v>
      </c>
      <c r="F2118" s="38">
        <f t="shared" si="198"/>
        <v>109886.3</v>
      </c>
      <c r="G2118" s="39">
        <f t="shared" si="193"/>
        <v>109886.3</v>
      </c>
      <c r="H2118" s="26">
        <f t="shared" si="194"/>
        <v>0</v>
      </c>
    </row>
    <row r="2119" spans="1:8" x14ac:dyDescent="0.25">
      <c r="A2119" s="64">
        <v>1.5</v>
      </c>
      <c r="B2119" s="60" t="s">
        <v>747</v>
      </c>
      <c r="C2119" s="128">
        <v>24</v>
      </c>
      <c r="D2119" s="37" t="s">
        <v>42</v>
      </c>
      <c r="E2119" s="158">
        <v>3693.56</v>
      </c>
      <c r="F2119" s="38">
        <f t="shared" si="198"/>
        <v>88645.440000000002</v>
      </c>
      <c r="G2119" s="39">
        <f t="shared" si="193"/>
        <v>88645.440000000002</v>
      </c>
      <c r="H2119" s="26">
        <f t="shared" si="194"/>
        <v>0</v>
      </c>
    </row>
    <row r="2120" spans="1:8" x14ac:dyDescent="0.25">
      <c r="A2120" s="64">
        <v>1.6</v>
      </c>
      <c r="B2120" s="60" t="s">
        <v>189</v>
      </c>
      <c r="C2120" s="128">
        <v>24</v>
      </c>
      <c r="D2120" s="37" t="s">
        <v>42</v>
      </c>
      <c r="E2120" s="158">
        <v>7502.6</v>
      </c>
      <c r="F2120" s="38">
        <f t="shared" si="198"/>
        <v>180062.4</v>
      </c>
      <c r="G2120" s="39">
        <f t="shared" si="193"/>
        <v>180062.4</v>
      </c>
      <c r="H2120" s="26">
        <f t="shared" si="194"/>
        <v>0</v>
      </c>
    </row>
    <row r="2121" spans="1:8" x14ac:dyDescent="0.25">
      <c r="A2121" s="91">
        <v>1.7</v>
      </c>
      <c r="B2121" s="62" t="s">
        <v>190</v>
      </c>
      <c r="C2121" s="130">
        <v>24</v>
      </c>
      <c r="D2121" s="55" t="s">
        <v>42</v>
      </c>
      <c r="E2121" s="165">
        <v>8605.23</v>
      </c>
      <c r="F2121" s="57">
        <f t="shared" si="198"/>
        <v>206525.52</v>
      </c>
      <c r="G2121" s="39">
        <f t="shared" si="193"/>
        <v>206525.52</v>
      </c>
      <c r="H2121" s="26">
        <f t="shared" si="194"/>
        <v>0</v>
      </c>
    </row>
    <row r="2122" spans="1:8" x14ac:dyDescent="0.25">
      <c r="A2122" s="64">
        <v>1.8</v>
      </c>
      <c r="B2122" s="60" t="s">
        <v>748</v>
      </c>
      <c r="C2122" s="128">
        <v>5</v>
      </c>
      <c r="D2122" s="37" t="s">
        <v>42</v>
      </c>
      <c r="E2122" s="158">
        <v>11044.86</v>
      </c>
      <c r="F2122" s="38">
        <f t="shared" si="198"/>
        <v>55224.3</v>
      </c>
      <c r="G2122" s="39">
        <f t="shared" si="193"/>
        <v>55224.3</v>
      </c>
      <c r="H2122" s="26">
        <f t="shared" si="194"/>
        <v>0</v>
      </c>
    </row>
    <row r="2123" spans="1:8" x14ac:dyDescent="0.25">
      <c r="A2123" s="64">
        <v>1.9</v>
      </c>
      <c r="B2123" s="60" t="s">
        <v>749</v>
      </c>
      <c r="C2123" s="128">
        <v>1</v>
      </c>
      <c r="D2123" s="37" t="s">
        <v>42</v>
      </c>
      <c r="E2123" s="158">
        <v>15914.59</v>
      </c>
      <c r="F2123" s="38">
        <f t="shared" si="198"/>
        <v>15914.59</v>
      </c>
      <c r="G2123" s="39">
        <f t="shared" si="193"/>
        <v>15914.59</v>
      </c>
      <c r="H2123" s="26">
        <f>SUM(F1908:F2123)</f>
        <v>21944872.23</v>
      </c>
    </row>
    <row r="2124" spans="1:8" x14ac:dyDescent="0.25">
      <c r="A2124" s="120"/>
      <c r="B2124" s="121" t="s">
        <v>752</v>
      </c>
      <c r="C2124" s="122"/>
      <c r="D2124" s="123"/>
      <c r="E2124" s="124"/>
      <c r="F2124" s="125">
        <f>SUM(F1393:F2123)</f>
        <v>42998084.133439988</v>
      </c>
      <c r="G2124" s="39">
        <f t="shared" si="193"/>
        <v>0</v>
      </c>
      <c r="H2124" s="26">
        <f t="shared" si="194"/>
        <v>-42998084.133439988</v>
      </c>
    </row>
    <row r="2125" spans="1:8" x14ac:dyDescent="0.25">
      <c r="A2125" s="40"/>
      <c r="B2125" s="60"/>
      <c r="C2125" s="46"/>
      <c r="D2125" s="37"/>
      <c r="E2125" s="48"/>
      <c r="F2125" s="38"/>
      <c r="G2125" s="39">
        <f t="shared" si="193"/>
        <v>0</v>
      </c>
      <c r="H2125" s="26">
        <f t="shared" si="194"/>
        <v>0</v>
      </c>
    </row>
    <row r="2126" spans="1:8" x14ac:dyDescent="0.25">
      <c r="A2126" s="40"/>
      <c r="B2126" s="32" t="s">
        <v>753</v>
      </c>
      <c r="C2126" s="46"/>
      <c r="D2126" s="37"/>
      <c r="E2126" s="48"/>
      <c r="F2126" s="38"/>
      <c r="G2126" s="39">
        <f t="shared" si="193"/>
        <v>0</v>
      </c>
      <c r="H2126" s="26">
        <f t="shared" si="194"/>
        <v>0</v>
      </c>
    </row>
    <row r="2127" spans="1:8" x14ac:dyDescent="0.25">
      <c r="A2127" s="40"/>
      <c r="B2127" s="32"/>
      <c r="C2127" s="46"/>
      <c r="D2127" s="37"/>
      <c r="E2127" s="48"/>
      <c r="F2127" s="38"/>
      <c r="G2127" s="39">
        <f t="shared" si="193"/>
        <v>0</v>
      </c>
      <c r="H2127" s="26">
        <f t="shared" si="194"/>
        <v>0</v>
      </c>
    </row>
    <row r="2128" spans="1:8" ht="13.5" customHeight="1" x14ac:dyDescent="0.25">
      <c r="A2128" s="29" t="s">
        <v>16</v>
      </c>
      <c r="B2128" s="30" t="s">
        <v>17</v>
      </c>
      <c r="C2128" s="31"/>
      <c r="D2128" s="31"/>
      <c r="E2128" s="31"/>
      <c r="F2128" s="32"/>
      <c r="G2128" s="39">
        <f t="shared" ref="G2128:G2169" si="199">ROUND(C2128*E2128,2)</f>
        <v>0</v>
      </c>
      <c r="H2128" s="26">
        <f t="shared" si="194"/>
        <v>0</v>
      </c>
    </row>
    <row r="2129" spans="1:12" s="268" customFormat="1" ht="40.5" customHeight="1" x14ac:dyDescent="0.25">
      <c r="A2129" s="263">
        <v>6.3</v>
      </c>
      <c r="B2129" s="264" t="s">
        <v>80</v>
      </c>
      <c r="C2129" s="128">
        <v>4</v>
      </c>
      <c r="D2129" s="265" t="s">
        <v>42</v>
      </c>
      <c r="E2129" s="128">
        <v>761.06999999999971</v>
      </c>
      <c r="F2129" s="266">
        <f t="shared" ref="F2129:F2130" si="200">ROUND(C2129*E2129,2)</f>
        <v>3044.28</v>
      </c>
      <c r="G2129" s="39">
        <f t="shared" si="199"/>
        <v>3044.28</v>
      </c>
      <c r="H2129" s="26">
        <f t="shared" ref="H2129:H2169" si="201">G2129-F2129</f>
        <v>0</v>
      </c>
      <c r="I2129" s="267"/>
      <c r="J2129" s="267"/>
    </row>
    <row r="2130" spans="1:12" s="268" customFormat="1" ht="39" customHeight="1" x14ac:dyDescent="0.25">
      <c r="A2130" s="263">
        <v>6.4</v>
      </c>
      <c r="B2130" s="264" t="s">
        <v>81</v>
      </c>
      <c r="C2130" s="128">
        <v>8</v>
      </c>
      <c r="D2130" s="265" t="s">
        <v>42</v>
      </c>
      <c r="E2130" s="128">
        <v>1222.2800000000007</v>
      </c>
      <c r="F2130" s="266">
        <f t="shared" si="200"/>
        <v>9778.24</v>
      </c>
      <c r="G2130" s="39">
        <f t="shared" si="199"/>
        <v>9778.24</v>
      </c>
      <c r="H2130" s="26">
        <f t="shared" si="201"/>
        <v>0</v>
      </c>
      <c r="I2130" s="267"/>
      <c r="J2130" s="267"/>
    </row>
    <row r="2131" spans="1:12" s="268" customFormat="1" x14ac:dyDescent="0.25">
      <c r="A2131" s="269"/>
      <c r="B2131" s="264"/>
      <c r="C2131" s="128"/>
      <c r="D2131" s="265"/>
      <c r="E2131" s="128"/>
      <c r="F2131" s="266"/>
      <c r="G2131" s="39">
        <f t="shared" si="199"/>
        <v>0</v>
      </c>
      <c r="H2131" s="26">
        <f t="shared" si="201"/>
        <v>0</v>
      </c>
      <c r="I2131" s="267"/>
      <c r="J2131" s="267"/>
    </row>
    <row r="2132" spans="1:12" s="268" customFormat="1" ht="26.4" x14ac:dyDescent="0.25">
      <c r="A2132" s="270">
        <v>9</v>
      </c>
      <c r="B2132" s="271" t="s">
        <v>160</v>
      </c>
      <c r="C2132" s="128"/>
      <c r="D2132" s="265"/>
      <c r="E2132" s="128"/>
      <c r="F2132" s="266"/>
      <c r="G2132" s="39">
        <f t="shared" si="199"/>
        <v>0</v>
      </c>
      <c r="H2132" s="26">
        <f t="shared" si="201"/>
        <v>0</v>
      </c>
      <c r="I2132" s="267"/>
      <c r="J2132" s="267"/>
    </row>
    <row r="2133" spans="1:12" s="268" customFormat="1" ht="26.4" x14ac:dyDescent="0.25">
      <c r="A2133" s="272">
        <v>9.1999999999999993</v>
      </c>
      <c r="B2133" s="264" t="s">
        <v>162</v>
      </c>
      <c r="C2133" s="128">
        <v>6042</v>
      </c>
      <c r="D2133" s="265" t="s">
        <v>163</v>
      </c>
      <c r="E2133" s="128">
        <v>14.23</v>
      </c>
      <c r="F2133" s="266">
        <f t="shared" ref="F2133:F2134" si="202">ROUND(C2133*E2133,2)</f>
        <v>85977.66</v>
      </c>
      <c r="G2133" s="39">
        <f t="shared" si="199"/>
        <v>85977.66</v>
      </c>
      <c r="H2133" s="26">
        <f t="shared" si="201"/>
        <v>0</v>
      </c>
      <c r="I2133" s="273">
        <f>'[24]PRES. BASE'!E147</f>
        <v>26.69</v>
      </c>
      <c r="J2133" s="273">
        <v>40.92</v>
      </c>
      <c r="K2133" s="273">
        <f>J2133-I2133</f>
        <v>14.23</v>
      </c>
    </row>
    <row r="2134" spans="1:12" s="268" customFormat="1" x14ac:dyDescent="0.25">
      <c r="A2134" s="272">
        <v>9.8000000000000007</v>
      </c>
      <c r="B2134" s="274" t="s">
        <v>169</v>
      </c>
      <c r="C2134" s="128">
        <v>1007</v>
      </c>
      <c r="D2134" s="265" t="s">
        <v>163</v>
      </c>
      <c r="E2134" s="128">
        <v>19.13</v>
      </c>
      <c r="F2134" s="266">
        <f t="shared" si="202"/>
        <v>19263.91</v>
      </c>
      <c r="G2134" s="39">
        <f t="shared" si="199"/>
        <v>19263.91</v>
      </c>
      <c r="H2134" s="26">
        <f t="shared" si="201"/>
        <v>0</v>
      </c>
      <c r="I2134" s="267"/>
      <c r="J2134" s="273">
        <v>55.35</v>
      </c>
      <c r="K2134" s="273">
        <f>'[24]PRES. BASE'!E153</f>
        <v>36.22</v>
      </c>
      <c r="L2134" s="273">
        <f>J2134-K2134</f>
        <v>19.130000000000003</v>
      </c>
    </row>
    <row r="2135" spans="1:12" s="268" customFormat="1" x14ac:dyDescent="0.25">
      <c r="A2135" s="269"/>
      <c r="B2135" s="274"/>
      <c r="C2135" s="128"/>
      <c r="D2135" s="265"/>
      <c r="E2135" s="128"/>
      <c r="F2135" s="266"/>
      <c r="G2135" s="39">
        <f t="shared" si="199"/>
        <v>0</v>
      </c>
      <c r="H2135" s="26">
        <f t="shared" si="201"/>
        <v>0</v>
      </c>
      <c r="I2135" s="267"/>
      <c r="J2135" s="267"/>
    </row>
    <row r="2136" spans="1:12" s="268" customFormat="1" x14ac:dyDescent="0.25">
      <c r="A2136" s="270">
        <v>13</v>
      </c>
      <c r="B2136" s="271" t="s">
        <v>183</v>
      </c>
      <c r="C2136" s="128"/>
      <c r="D2136" s="265"/>
      <c r="E2136" s="128"/>
      <c r="F2136" s="266"/>
      <c r="G2136" s="39">
        <f t="shared" si="199"/>
        <v>0</v>
      </c>
      <c r="H2136" s="26">
        <f t="shared" si="201"/>
        <v>0</v>
      </c>
      <c r="I2136" s="267"/>
      <c r="J2136" s="267"/>
    </row>
    <row r="2137" spans="1:12" s="268" customFormat="1" x14ac:dyDescent="0.25">
      <c r="A2137" s="272">
        <v>13.2</v>
      </c>
      <c r="B2137" s="274" t="s">
        <v>185</v>
      </c>
      <c r="C2137" s="128">
        <v>1007.6</v>
      </c>
      <c r="D2137" s="265" t="s">
        <v>28</v>
      </c>
      <c r="E2137" s="128">
        <v>30.740000000000009</v>
      </c>
      <c r="F2137" s="266">
        <f t="shared" ref="F2137:F2138" si="203">ROUND(C2137*E2137,2)</f>
        <v>30973.62</v>
      </c>
      <c r="G2137" s="39">
        <f t="shared" si="199"/>
        <v>30973.62</v>
      </c>
      <c r="H2137" s="26">
        <f t="shared" si="201"/>
        <v>0</v>
      </c>
      <c r="I2137" s="267"/>
      <c r="J2137" s="267"/>
    </row>
    <row r="2138" spans="1:12" s="268" customFormat="1" x14ac:dyDescent="0.25">
      <c r="A2138" s="272">
        <v>13.4</v>
      </c>
      <c r="B2138" s="274" t="s">
        <v>187</v>
      </c>
      <c r="C2138" s="128">
        <v>1007.6</v>
      </c>
      <c r="D2138" s="265" t="s">
        <v>163</v>
      </c>
      <c r="E2138" s="128">
        <v>32.840000000000003</v>
      </c>
      <c r="F2138" s="266">
        <f t="shared" si="203"/>
        <v>33089.58</v>
      </c>
      <c r="G2138" s="39">
        <f t="shared" si="199"/>
        <v>33089.58</v>
      </c>
      <c r="H2138" s="26">
        <f>SUM(F2129:F2138)</f>
        <v>182127.29000000004</v>
      </c>
      <c r="I2138" s="267"/>
      <c r="J2138" s="267"/>
    </row>
    <row r="2139" spans="1:12" s="268" customFormat="1" x14ac:dyDescent="0.25">
      <c r="A2139" s="269"/>
      <c r="B2139" s="274"/>
      <c r="C2139" s="128"/>
      <c r="D2139" s="265"/>
      <c r="E2139" s="128"/>
      <c r="F2139" s="266"/>
      <c r="G2139" s="39">
        <f t="shared" si="199"/>
        <v>0</v>
      </c>
      <c r="H2139" s="26">
        <f t="shared" si="201"/>
        <v>0</v>
      </c>
      <c r="I2139" s="267"/>
      <c r="J2139" s="267"/>
    </row>
    <row r="2140" spans="1:12" s="268" customFormat="1" x14ac:dyDescent="0.25">
      <c r="A2140" s="275" t="s">
        <v>201</v>
      </c>
      <c r="B2140" s="271" t="s">
        <v>202</v>
      </c>
      <c r="C2140" s="128"/>
      <c r="D2140" s="271"/>
      <c r="E2140" s="128"/>
      <c r="F2140" s="271"/>
      <c r="G2140" s="39">
        <f t="shared" si="199"/>
        <v>0</v>
      </c>
      <c r="H2140" s="26">
        <f t="shared" si="201"/>
        <v>0</v>
      </c>
      <c r="I2140" s="267"/>
      <c r="J2140" s="267"/>
    </row>
    <row r="2141" spans="1:12" s="268" customFormat="1" x14ac:dyDescent="0.25">
      <c r="A2141" s="269"/>
      <c r="B2141" s="264"/>
      <c r="C2141" s="276"/>
      <c r="D2141" s="277"/>
      <c r="E2141" s="128"/>
      <c r="F2141" s="266"/>
      <c r="G2141" s="39">
        <f t="shared" si="199"/>
        <v>0</v>
      </c>
      <c r="H2141" s="26">
        <f t="shared" si="201"/>
        <v>0</v>
      </c>
      <c r="I2141" s="267"/>
      <c r="J2141" s="267"/>
    </row>
    <row r="2142" spans="1:12" s="268" customFormat="1" ht="26.4" x14ac:dyDescent="0.25">
      <c r="A2142" s="270">
        <v>9</v>
      </c>
      <c r="B2142" s="271" t="s">
        <v>235</v>
      </c>
      <c r="C2142" s="128"/>
      <c r="D2142" s="265"/>
      <c r="E2142" s="128"/>
      <c r="F2142" s="266"/>
      <c r="G2142" s="39">
        <f t="shared" si="199"/>
        <v>0</v>
      </c>
      <c r="H2142" s="26">
        <f t="shared" si="201"/>
        <v>0</v>
      </c>
      <c r="I2142" s="267"/>
      <c r="J2142" s="267"/>
    </row>
    <row r="2143" spans="1:12" s="268" customFormat="1" ht="26.4" x14ac:dyDescent="0.25">
      <c r="A2143" s="272">
        <v>9.1999999999999993</v>
      </c>
      <c r="B2143" s="264" t="s">
        <v>162</v>
      </c>
      <c r="C2143" s="128">
        <v>1452</v>
      </c>
      <c r="D2143" s="265" t="s">
        <v>163</v>
      </c>
      <c r="E2143" s="128">
        <v>14.23</v>
      </c>
      <c r="F2143" s="266">
        <f t="shared" ref="F2143:F2144" si="204">ROUND(C2143*E2143,2)</f>
        <v>20661.96</v>
      </c>
      <c r="G2143" s="39">
        <f t="shared" si="199"/>
        <v>20661.96</v>
      </c>
      <c r="H2143" s="26">
        <f t="shared" si="201"/>
        <v>0</v>
      </c>
      <c r="I2143" s="267"/>
      <c r="J2143" s="267"/>
    </row>
    <row r="2144" spans="1:12" s="268" customFormat="1" x14ac:dyDescent="0.25">
      <c r="A2144" s="272">
        <v>9.8000000000000007</v>
      </c>
      <c r="B2144" s="274" t="s">
        <v>169</v>
      </c>
      <c r="C2144" s="128">
        <v>24</v>
      </c>
      <c r="D2144" s="265" t="s">
        <v>163</v>
      </c>
      <c r="E2144" s="128">
        <v>19.13</v>
      </c>
      <c r="F2144" s="266">
        <f t="shared" si="204"/>
        <v>459.12</v>
      </c>
      <c r="G2144" s="39">
        <f t="shared" si="199"/>
        <v>459.12</v>
      </c>
      <c r="H2144" s="26">
        <f t="shared" si="201"/>
        <v>0</v>
      </c>
      <c r="I2144" s="267"/>
      <c r="J2144" s="267"/>
    </row>
    <row r="2145" spans="1:11" s="268" customFormat="1" x14ac:dyDescent="0.25">
      <c r="A2145" s="269"/>
      <c r="B2145" s="274"/>
      <c r="C2145" s="128"/>
      <c r="D2145" s="265"/>
      <c r="E2145" s="128"/>
      <c r="F2145" s="266"/>
      <c r="G2145" s="39">
        <f t="shared" si="199"/>
        <v>0</v>
      </c>
      <c r="H2145" s="26">
        <f t="shared" si="201"/>
        <v>0</v>
      </c>
      <c r="I2145" s="267"/>
      <c r="J2145" s="267"/>
    </row>
    <row r="2146" spans="1:11" s="268" customFormat="1" ht="8.25" customHeight="1" x14ac:dyDescent="0.25">
      <c r="A2146" s="269"/>
      <c r="B2146" s="274"/>
      <c r="C2146" s="128"/>
      <c r="D2146" s="265"/>
      <c r="E2146" s="128"/>
      <c r="F2146" s="266"/>
      <c r="G2146" s="39">
        <f t="shared" si="199"/>
        <v>0</v>
      </c>
      <c r="H2146" s="26">
        <f t="shared" si="201"/>
        <v>0</v>
      </c>
      <c r="I2146" s="267"/>
      <c r="J2146" s="267"/>
    </row>
    <row r="2147" spans="1:11" s="268" customFormat="1" x14ac:dyDescent="0.25">
      <c r="A2147" s="270">
        <v>13</v>
      </c>
      <c r="B2147" s="271" t="s">
        <v>183</v>
      </c>
      <c r="C2147" s="128"/>
      <c r="D2147" s="265"/>
      <c r="E2147" s="128"/>
      <c r="F2147" s="266"/>
      <c r="G2147" s="39">
        <f t="shared" si="199"/>
        <v>0</v>
      </c>
      <c r="H2147" s="26">
        <f t="shared" si="201"/>
        <v>0</v>
      </c>
      <c r="I2147" s="267"/>
      <c r="J2147" s="267"/>
    </row>
    <row r="2148" spans="1:11" s="268" customFormat="1" x14ac:dyDescent="0.25">
      <c r="A2148" s="272">
        <v>13.2</v>
      </c>
      <c r="B2148" s="274" t="s">
        <v>185</v>
      </c>
      <c r="C2148" s="128">
        <v>242</v>
      </c>
      <c r="D2148" s="265" t="s">
        <v>28</v>
      </c>
      <c r="E2148" s="128">
        <v>30.740000000000009</v>
      </c>
      <c r="F2148" s="266">
        <f t="shared" ref="F2148:F2149" si="205">ROUND(C2148*E2148,2)</f>
        <v>7439.08</v>
      </c>
      <c r="G2148" s="39">
        <f t="shared" si="199"/>
        <v>7439.08</v>
      </c>
      <c r="H2148" s="26">
        <f t="shared" si="201"/>
        <v>0</v>
      </c>
      <c r="I2148" s="267"/>
      <c r="J2148" s="267"/>
    </row>
    <row r="2149" spans="1:11" s="268" customFormat="1" x14ac:dyDescent="0.25">
      <c r="A2149" s="272">
        <v>13.4</v>
      </c>
      <c r="B2149" s="274" t="s">
        <v>187</v>
      </c>
      <c r="C2149" s="128">
        <v>242</v>
      </c>
      <c r="D2149" s="265" t="s">
        <v>163</v>
      </c>
      <c r="E2149" s="128">
        <v>32.840000000000003</v>
      </c>
      <c r="F2149" s="266">
        <f t="shared" si="205"/>
        <v>7947.28</v>
      </c>
      <c r="G2149" s="39">
        <f t="shared" si="199"/>
        <v>7947.28</v>
      </c>
      <c r="H2149" s="26">
        <f t="shared" si="201"/>
        <v>0</v>
      </c>
      <c r="I2149" s="267"/>
      <c r="J2149" s="267"/>
    </row>
    <row r="2150" spans="1:11" s="268" customFormat="1" x14ac:dyDescent="0.25">
      <c r="A2150" s="272"/>
      <c r="B2150" s="274"/>
      <c r="C2150" s="128"/>
      <c r="D2150" s="265"/>
      <c r="E2150" s="128"/>
      <c r="F2150" s="266"/>
      <c r="G2150" s="39">
        <f t="shared" si="199"/>
        <v>0</v>
      </c>
      <c r="H2150" s="26">
        <f t="shared" si="201"/>
        <v>0</v>
      </c>
      <c r="I2150" s="267"/>
      <c r="J2150" s="267"/>
    </row>
    <row r="2151" spans="1:11" s="268" customFormat="1" ht="26.4" x14ac:dyDescent="0.25">
      <c r="A2151" s="270">
        <v>6</v>
      </c>
      <c r="B2151" s="271" t="s">
        <v>77</v>
      </c>
      <c r="C2151" s="128"/>
      <c r="D2151" s="265"/>
      <c r="E2151" s="128"/>
      <c r="F2151" s="266"/>
      <c r="G2151" s="39">
        <f t="shared" si="199"/>
        <v>0</v>
      </c>
      <c r="H2151" s="26">
        <f t="shared" si="201"/>
        <v>0</v>
      </c>
      <c r="I2151" s="267"/>
      <c r="J2151" s="267"/>
    </row>
    <row r="2152" spans="1:11" s="268" customFormat="1" ht="41.25" customHeight="1" x14ac:dyDescent="0.25">
      <c r="A2152" s="263">
        <v>6.3</v>
      </c>
      <c r="B2152" s="264" t="s">
        <v>270</v>
      </c>
      <c r="C2152" s="128">
        <v>15</v>
      </c>
      <c r="D2152" s="265" t="s">
        <v>42</v>
      </c>
      <c r="E2152" s="128">
        <v>761.06999999999971</v>
      </c>
      <c r="F2152" s="266">
        <f t="shared" ref="F2152:F2153" si="206">ROUND(C2152*E2152,2)</f>
        <v>11416.05</v>
      </c>
      <c r="G2152" s="39">
        <f t="shared" si="199"/>
        <v>11416.05</v>
      </c>
      <c r="H2152" s="26">
        <f t="shared" si="201"/>
        <v>0</v>
      </c>
      <c r="I2152" s="267"/>
      <c r="J2152" s="267"/>
    </row>
    <row r="2153" spans="1:11" s="268" customFormat="1" ht="42" customHeight="1" x14ac:dyDescent="0.25">
      <c r="A2153" s="263">
        <v>6.4</v>
      </c>
      <c r="B2153" s="264" t="s">
        <v>271</v>
      </c>
      <c r="C2153" s="128">
        <v>4</v>
      </c>
      <c r="D2153" s="265" t="s">
        <v>42</v>
      </c>
      <c r="E2153" s="128">
        <v>1222.2800000000007</v>
      </c>
      <c r="F2153" s="266">
        <f t="shared" si="206"/>
        <v>4889.12</v>
      </c>
      <c r="G2153" s="39">
        <f t="shared" si="199"/>
        <v>4889.12</v>
      </c>
      <c r="H2153" s="26">
        <f t="shared" si="201"/>
        <v>0</v>
      </c>
      <c r="I2153" s="267"/>
      <c r="J2153" s="267"/>
    </row>
    <row r="2154" spans="1:11" s="268" customFormat="1" x14ac:dyDescent="0.25">
      <c r="A2154" s="269"/>
      <c r="B2154" s="264"/>
      <c r="C2154" s="128"/>
      <c r="D2154" s="265"/>
      <c r="E2154" s="128"/>
      <c r="F2154" s="266"/>
      <c r="G2154" s="39">
        <f t="shared" si="199"/>
        <v>0</v>
      </c>
      <c r="H2154" s="26">
        <f t="shared" si="201"/>
        <v>0</v>
      </c>
      <c r="I2154" s="267"/>
      <c r="J2154" s="267"/>
    </row>
    <row r="2155" spans="1:11" s="268" customFormat="1" ht="26.4" x14ac:dyDescent="0.25">
      <c r="A2155" s="270">
        <v>10</v>
      </c>
      <c r="B2155" s="271" t="s">
        <v>315</v>
      </c>
      <c r="C2155" s="128"/>
      <c r="D2155" s="265"/>
      <c r="E2155" s="128"/>
      <c r="F2155" s="266"/>
      <c r="G2155" s="39">
        <f t="shared" si="199"/>
        <v>0</v>
      </c>
      <c r="H2155" s="26">
        <f t="shared" si="201"/>
        <v>0</v>
      </c>
      <c r="I2155" s="267"/>
      <c r="J2155" s="267"/>
    </row>
    <row r="2156" spans="1:11" s="268" customFormat="1" ht="26.4" x14ac:dyDescent="0.25">
      <c r="A2156" s="263">
        <v>10.199999999999999</v>
      </c>
      <c r="B2156" s="264" t="s">
        <v>162</v>
      </c>
      <c r="C2156" s="276">
        <v>10272</v>
      </c>
      <c r="D2156" s="265" t="s">
        <v>163</v>
      </c>
      <c r="E2156" s="128">
        <v>14.23</v>
      </c>
      <c r="F2156" s="266">
        <f t="shared" ref="F2156:F2157" si="207">ROUND(C2156*E2156,2)</f>
        <v>146170.56</v>
      </c>
      <c r="G2156" s="39">
        <f t="shared" si="199"/>
        <v>146170.56</v>
      </c>
      <c r="H2156" s="26">
        <f t="shared" si="201"/>
        <v>0</v>
      </c>
      <c r="I2156" s="273">
        <v>40.92</v>
      </c>
      <c r="J2156" s="273">
        <f>I2156-H2156</f>
        <v>40.92</v>
      </c>
    </row>
    <row r="2157" spans="1:11" s="268" customFormat="1" x14ac:dyDescent="0.25">
      <c r="A2157" s="263">
        <v>10.8</v>
      </c>
      <c r="B2157" s="274" t="s">
        <v>169</v>
      </c>
      <c r="C2157" s="276">
        <v>1712</v>
      </c>
      <c r="D2157" s="265" t="s">
        <v>163</v>
      </c>
      <c r="E2157" s="128">
        <v>19.23</v>
      </c>
      <c r="F2157" s="266">
        <f t="shared" si="207"/>
        <v>32921.760000000002</v>
      </c>
      <c r="G2157" s="39">
        <f t="shared" si="199"/>
        <v>32921.760000000002</v>
      </c>
      <c r="H2157" s="26">
        <f t="shared" si="201"/>
        <v>0</v>
      </c>
      <c r="I2157" s="267">
        <v>55.35</v>
      </c>
      <c r="J2157" s="267">
        <v>36.22</v>
      </c>
      <c r="K2157" s="267">
        <v>19.130000000000003</v>
      </c>
    </row>
    <row r="2158" spans="1:11" s="268" customFormat="1" x14ac:dyDescent="0.25">
      <c r="A2158" s="269"/>
      <c r="B2158" s="274"/>
      <c r="C2158" s="276"/>
      <c r="D2158" s="265"/>
      <c r="E2158" s="128"/>
      <c r="F2158" s="266"/>
      <c r="G2158" s="39">
        <f t="shared" si="199"/>
        <v>0</v>
      </c>
      <c r="H2158" s="26">
        <f t="shared" si="201"/>
        <v>0</v>
      </c>
      <c r="I2158" s="267"/>
      <c r="J2158" s="267"/>
    </row>
    <row r="2159" spans="1:11" s="268" customFormat="1" x14ac:dyDescent="0.25">
      <c r="A2159" s="270">
        <v>14</v>
      </c>
      <c r="B2159" s="271" t="s">
        <v>183</v>
      </c>
      <c r="C2159" s="276"/>
      <c r="D2159" s="265"/>
      <c r="E2159" s="128"/>
      <c r="F2159" s="266"/>
      <c r="G2159" s="39">
        <f t="shared" si="199"/>
        <v>0</v>
      </c>
      <c r="H2159" s="26">
        <f t="shared" si="201"/>
        <v>0</v>
      </c>
      <c r="I2159" s="267"/>
      <c r="J2159" s="267"/>
    </row>
    <row r="2160" spans="1:11" s="268" customFormat="1" x14ac:dyDescent="0.25">
      <c r="A2160" s="263">
        <v>14.2</v>
      </c>
      <c r="B2160" s="274" t="s">
        <v>185</v>
      </c>
      <c r="C2160" s="276">
        <v>1779.15</v>
      </c>
      <c r="D2160" s="265" t="s">
        <v>28</v>
      </c>
      <c r="E2160" s="128">
        <v>30.740000000000009</v>
      </c>
      <c r="F2160" s="266">
        <f t="shared" ref="F2160:F2161" si="208">ROUND(C2160*E2160,2)</f>
        <v>54691.07</v>
      </c>
      <c r="G2160" s="39">
        <f t="shared" si="199"/>
        <v>54691.07</v>
      </c>
      <c r="H2160" s="26">
        <f t="shared" si="201"/>
        <v>0</v>
      </c>
      <c r="I2160" s="267"/>
      <c r="J2160" s="267"/>
    </row>
    <row r="2161" spans="1:10" s="268" customFormat="1" x14ac:dyDescent="0.25">
      <c r="A2161" s="278">
        <v>14.4</v>
      </c>
      <c r="B2161" s="279" t="s">
        <v>187</v>
      </c>
      <c r="C2161" s="280">
        <v>1779.15</v>
      </c>
      <c r="D2161" s="281" t="s">
        <v>163</v>
      </c>
      <c r="E2161" s="130">
        <v>32.840000000000003</v>
      </c>
      <c r="F2161" s="282">
        <f t="shared" si="208"/>
        <v>58427.29</v>
      </c>
      <c r="G2161" s="39">
        <f t="shared" si="199"/>
        <v>58427.29</v>
      </c>
      <c r="H2161" s="26">
        <f t="shared" si="201"/>
        <v>0</v>
      </c>
      <c r="I2161" s="267"/>
      <c r="J2161" s="267"/>
    </row>
    <row r="2162" spans="1:10" s="268" customFormat="1" ht="8.25" customHeight="1" x14ac:dyDescent="0.25">
      <c r="A2162" s="269"/>
      <c r="B2162" s="274"/>
      <c r="C2162" s="276"/>
      <c r="D2162" s="265"/>
      <c r="E2162" s="128"/>
      <c r="F2162" s="266"/>
      <c r="G2162" s="39">
        <f t="shared" si="199"/>
        <v>0</v>
      </c>
      <c r="H2162" s="26">
        <f t="shared" si="201"/>
        <v>0</v>
      </c>
      <c r="I2162" s="267"/>
      <c r="J2162" s="267"/>
    </row>
    <row r="2163" spans="1:10" s="268" customFormat="1" ht="26.4" x14ac:dyDescent="0.25">
      <c r="A2163" s="270">
        <v>6</v>
      </c>
      <c r="B2163" s="271" t="s">
        <v>77</v>
      </c>
      <c r="C2163" s="276"/>
      <c r="D2163" s="265"/>
      <c r="E2163" s="128"/>
      <c r="F2163" s="266"/>
      <c r="G2163" s="39">
        <f t="shared" si="199"/>
        <v>0</v>
      </c>
      <c r="H2163" s="26">
        <f t="shared" si="201"/>
        <v>0</v>
      </c>
      <c r="I2163" s="267"/>
      <c r="J2163" s="267"/>
    </row>
    <row r="2164" spans="1:10" s="268" customFormat="1" ht="39.75" customHeight="1" x14ac:dyDescent="0.25">
      <c r="A2164" s="263">
        <v>6.3</v>
      </c>
      <c r="B2164" s="264" t="s">
        <v>335</v>
      </c>
      <c r="C2164" s="276">
        <v>4</v>
      </c>
      <c r="D2164" s="265" t="s">
        <v>42</v>
      </c>
      <c r="E2164" s="128">
        <v>761.06999999999971</v>
      </c>
      <c r="F2164" s="266">
        <f>ROUND(C2164*E2164,2)</f>
        <v>3044.28</v>
      </c>
      <c r="G2164" s="39">
        <f t="shared" si="199"/>
        <v>3044.28</v>
      </c>
      <c r="H2164" s="26">
        <f t="shared" si="201"/>
        <v>0</v>
      </c>
      <c r="I2164" s="267"/>
      <c r="J2164" s="267"/>
    </row>
    <row r="2165" spans="1:10" s="268" customFormat="1" ht="8.25" customHeight="1" x14ac:dyDescent="0.25">
      <c r="A2165" s="263"/>
      <c r="B2165" s="283"/>
      <c r="C2165" s="276"/>
      <c r="D2165" s="265"/>
      <c r="E2165" s="128"/>
      <c r="F2165" s="266"/>
      <c r="G2165" s="39">
        <f t="shared" si="199"/>
        <v>0</v>
      </c>
      <c r="H2165" s="26">
        <f t="shared" si="201"/>
        <v>0</v>
      </c>
      <c r="I2165" s="267"/>
      <c r="J2165" s="267"/>
    </row>
    <row r="2166" spans="1:10" s="268" customFormat="1" ht="26.4" x14ac:dyDescent="0.25">
      <c r="A2166" s="270">
        <v>9</v>
      </c>
      <c r="B2166" s="271" t="s">
        <v>343</v>
      </c>
      <c r="C2166" s="276"/>
      <c r="D2166" s="265"/>
      <c r="E2166" s="128"/>
      <c r="F2166" s="266"/>
      <c r="G2166" s="39">
        <f t="shared" si="199"/>
        <v>0</v>
      </c>
      <c r="H2166" s="26">
        <f t="shared" si="201"/>
        <v>0</v>
      </c>
      <c r="I2166" s="267"/>
      <c r="J2166" s="267"/>
    </row>
    <row r="2167" spans="1:10" s="268" customFormat="1" ht="26.4" x14ac:dyDescent="0.25">
      <c r="A2167" s="263">
        <v>9.1999999999999993</v>
      </c>
      <c r="B2167" s="264" t="s">
        <v>162</v>
      </c>
      <c r="C2167" s="276">
        <v>2970</v>
      </c>
      <c r="D2167" s="265" t="s">
        <v>163</v>
      </c>
      <c r="E2167" s="128">
        <v>14.23</v>
      </c>
      <c r="F2167" s="266">
        <f t="shared" ref="F2167:F2168" si="209">ROUND(C2167*E2167,2)</f>
        <v>42263.1</v>
      </c>
      <c r="G2167" s="39">
        <f t="shared" si="199"/>
        <v>42263.1</v>
      </c>
      <c r="H2167" s="26">
        <f t="shared" si="201"/>
        <v>0</v>
      </c>
      <c r="I2167" s="267"/>
      <c r="J2167" s="267"/>
    </row>
    <row r="2168" spans="1:10" s="268" customFormat="1" x14ac:dyDescent="0.25">
      <c r="A2168" s="263">
        <v>9.8000000000000007</v>
      </c>
      <c r="B2168" s="264" t="s">
        <v>169</v>
      </c>
      <c r="C2168" s="276">
        <v>450</v>
      </c>
      <c r="D2168" s="265" t="s">
        <v>163</v>
      </c>
      <c r="E2168" s="128">
        <v>19.13</v>
      </c>
      <c r="F2168" s="266">
        <f t="shared" si="209"/>
        <v>8608.5</v>
      </c>
      <c r="G2168" s="39">
        <f t="shared" si="199"/>
        <v>8608.5</v>
      </c>
      <c r="H2168" s="26">
        <f t="shared" si="201"/>
        <v>0</v>
      </c>
      <c r="I2168" s="267"/>
      <c r="J2168" s="267"/>
    </row>
    <row r="2169" spans="1:10" s="78" customFormat="1" x14ac:dyDescent="0.25">
      <c r="A2169" s="284"/>
      <c r="B2169" s="285" t="s">
        <v>754</v>
      </c>
      <c r="C2169" s="286"/>
      <c r="D2169" s="286"/>
      <c r="E2169" s="287"/>
      <c r="F2169" s="288">
        <f>SUM(F2127:F2168)</f>
        <v>581066.46</v>
      </c>
      <c r="G2169" s="39">
        <f t="shared" si="199"/>
        <v>0</v>
      </c>
      <c r="H2169" s="26">
        <f t="shared" si="201"/>
        <v>-581066.46</v>
      </c>
      <c r="I2169" s="77"/>
      <c r="J2169" s="77"/>
    </row>
    <row r="2170" spans="1:10" s="78" customFormat="1" x14ac:dyDescent="0.25">
      <c r="A2170" s="284"/>
      <c r="B2170" s="285" t="s">
        <v>755</v>
      </c>
      <c r="C2170" s="289"/>
      <c r="D2170" s="286"/>
      <c r="E2170" s="287"/>
      <c r="F2170" s="288">
        <f>F2169+F2124+F1388+F1304+F1212</f>
        <v>22254338.423440024</v>
      </c>
      <c r="G2170" s="290"/>
      <c r="H2170" s="291"/>
      <c r="I2170" s="77"/>
      <c r="J2170" s="77"/>
    </row>
    <row r="2171" spans="1:10" s="78" customFormat="1" x14ac:dyDescent="0.25">
      <c r="A2171" s="284"/>
      <c r="B2171" s="285" t="s">
        <v>756</v>
      </c>
      <c r="C2171" s="289"/>
      <c r="D2171" s="286"/>
      <c r="E2171" s="287"/>
      <c r="F2171" s="288">
        <f>F897+F2170</f>
        <v>221915367.57344007</v>
      </c>
      <c r="G2171" s="290">
        <f>SUM(G14:G2169)</f>
        <v>221915367.58000031</v>
      </c>
      <c r="H2171" s="291">
        <f>G2171-F2171</f>
        <v>6.5602362155914307E-3</v>
      </c>
      <c r="I2171" s="77"/>
      <c r="J2171" s="77"/>
    </row>
    <row r="2172" spans="1:10" ht="10.5" customHeight="1" x14ac:dyDescent="0.25">
      <c r="A2172" s="292"/>
      <c r="B2172" s="293"/>
      <c r="C2172" s="294"/>
      <c r="D2172" s="294"/>
      <c r="E2172" s="295"/>
      <c r="F2172" s="296"/>
      <c r="G2172" s="297"/>
    </row>
    <row r="2173" spans="1:10" x14ac:dyDescent="0.25">
      <c r="A2173" s="248"/>
      <c r="B2173" s="168" t="s">
        <v>757</v>
      </c>
      <c r="C2173" s="298">
        <v>0.04</v>
      </c>
      <c r="D2173" s="299"/>
      <c r="E2173" s="300"/>
      <c r="F2173" s="251">
        <f t="shared" ref="F2173:F2180" si="210">ROUND($F$2171*C2173,2)</f>
        <v>8876614.6999999993</v>
      </c>
      <c r="G2173" s="301"/>
    </row>
    <row r="2174" spans="1:10" ht="14.25" customHeight="1" x14ac:dyDescent="0.25">
      <c r="A2174" s="248"/>
      <c r="B2174" s="168" t="s">
        <v>758</v>
      </c>
      <c r="C2174" s="298">
        <v>0.1</v>
      </c>
      <c r="D2174" s="299"/>
      <c r="E2174" s="300"/>
      <c r="F2174" s="251">
        <f t="shared" si="210"/>
        <v>22191536.760000002</v>
      </c>
      <c r="G2174" s="301"/>
    </row>
    <row r="2175" spans="1:10" ht="14.25" customHeight="1" x14ac:dyDescent="0.25">
      <c r="A2175" s="248"/>
      <c r="B2175" s="168" t="s">
        <v>759</v>
      </c>
      <c r="C2175" s="298">
        <v>0.04</v>
      </c>
      <c r="D2175" s="299"/>
      <c r="E2175" s="300"/>
      <c r="F2175" s="251">
        <f t="shared" si="210"/>
        <v>8876614.6999999993</v>
      </c>
      <c r="G2175" s="301"/>
    </row>
    <row r="2176" spans="1:10" ht="14.25" customHeight="1" x14ac:dyDescent="0.25">
      <c r="A2176" s="248"/>
      <c r="B2176" s="168" t="s">
        <v>760</v>
      </c>
      <c r="C2176" s="298">
        <v>0.05</v>
      </c>
      <c r="D2176" s="299"/>
      <c r="E2176" s="300"/>
      <c r="F2176" s="251">
        <f t="shared" si="210"/>
        <v>11095768.380000001</v>
      </c>
      <c r="G2176" s="301"/>
    </row>
    <row r="2177" spans="1:20" ht="14.25" customHeight="1" x14ac:dyDescent="0.25">
      <c r="A2177" s="248"/>
      <c r="B2177" s="168" t="s">
        <v>761</v>
      </c>
      <c r="C2177" s="298">
        <v>0.03</v>
      </c>
      <c r="D2177" s="299"/>
      <c r="E2177" s="300"/>
      <c r="F2177" s="251">
        <f t="shared" si="210"/>
        <v>6657461.0300000003</v>
      </c>
      <c r="G2177" s="301"/>
    </row>
    <row r="2178" spans="1:20" ht="12.75" customHeight="1" x14ac:dyDescent="0.25">
      <c r="A2178" s="248"/>
      <c r="B2178" s="168" t="s">
        <v>762</v>
      </c>
      <c r="C2178" s="298">
        <v>0.01</v>
      </c>
      <c r="D2178" s="299"/>
      <c r="E2178" s="300"/>
      <c r="F2178" s="251">
        <f t="shared" si="210"/>
        <v>2219153.6800000002</v>
      </c>
      <c r="G2178" s="301"/>
    </row>
    <row r="2179" spans="1:20" x14ac:dyDescent="0.25">
      <c r="A2179" s="248"/>
      <c r="B2179" s="302" t="s">
        <v>763</v>
      </c>
      <c r="C2179" s="298">
        <v>1E-3</v>
      </c>
      <c r="D2179" s="299"/>
      <c r="E2179" s="300"/>
      <c r="F2179" s="251">
        <f t="shared" si="210"/>
        <v>221915.37</v>
      </c>
      <c r="G2179" s="301"/>
    </row>
    <row r="2180" spans="1:20" ht="25.5" customHeight="1" x14ac:dyDescent="0.25">
      <c r="A2180" s="248"/>
      <c r="B2180" s="302" t="s">
        <v>764</v>
      </c>
      <c r="C2180" s="298">
        <v>0.03</v>
      </c>
      <c r="D2180" s="299"/>
      <c r="E2180" s="300"/>
      <c r="F2180" s="251">
        <f t="shared" si="210"/>
        <v>6657461.0300000003</v>
      </c>
      <c r="G2180" s="301"/>
    </row>
    <row r="2181" spans="1:20" ht="14.25" customHeight="1" x14ac:dyDescent="0.25">
      <c r="A2181" s="248"/>
      <c r="B2181" s="168" t="s">
        <v>765</v>
      </c>
      <c r="C2181" s="298">
        <v>0.18</v>
      </c>
      <c r="D2181" s="299"/>
      <c r="E2181" s="300"/>
      <c r="F2181" s="251">
        <f>ROUND(F2174*C2181,2)</f>
        <v>3994476.62</v>
      </c>
      <c r="G2181" s="301"/>
    </row>
    <row r="2182" spans="1:20" ht="14.25" customHeight="1" x14ac:dyDescent="0.25">
      <c r="A2182" s="248"/>
      <c r="B2182" s="168" t="s">
        <v>766</v>
      </c>
      <c r="C2182" s="298"/>
      <c r="D2182" s="299"/>
      <c r="E2182" s="300"/>
      <c r="F2182" s="251">
        <v>19966102.920000002</v>
      </c>
      <c r="G2182" s="301"/>
    </row>
    <row r="2183" spans="1:20" ht="14.25" customHeight="1" x14ac:dyDescent="0.25">
      <c r="A2183" s="248"/>
      <c r="B2183" s="168" t="s">
        <v>767</v>
      </c>
      <c r="C2183" s="298"/>
      <c r="D2183" s="299"/>
      <c r="E2183" s="300"/>
      <c r="F2183" s="251"/>
      <c r="G2183" s="301"/>
    </row>
    <row r="2184" spans="1:20" ht="14.25" customHeight="1" x14ac:dyDescent="0.25">
      <c r="A2184" s="248"/>
      <c r="B2184" s="168" t="s">
        <v>768</v>
      </c>
      <c r="C2184" s="298">
        <v>1.4999999999999999E-2</v>
      </c>
      <c r="D2184" s="299"/>
      <c r="E2184" s="300"/>
      <c r="F2184" s="251">
        <f>ROUND($F$2171*C2184,2)</f>
        <v>3328730.51</v>
      </c>
      <c r="G2184" s="301"/>
    </row>
    <row r="2185" spans="1:20" ht="14.25" customHeight="1" x14ac:dyDescent="0.25">
      <c r="A2185" s="248"/>
      <c r="B2185" s="168" t="s">
        <v>769</v>
      </c>
      <c r="C2185" s="251"/>
      <c r="D2185" s="299"/>
      <c r="E2185" s="300"/>
      <c r="F2185" s="251">
        <v>512320.54</v>
      </c>
      <c r="G2185" s="301"/>
    </row>
    <row r="2186" spans="1:20" x14ac:dyDescent="0.25">
      <c r="A2186" s="303"/>
      <c r="B2186" s="304" t="s">
        <v>770</v>
      </c>
      <c r="C2186" s="305"/>
      <c r="D2186" s="306"/>
      <c r="E2186" s="303"/>
      <c r="F2186" s="307">
        <f>SUM(F2173:F2185)</f>
        <v>94598156.24000001</v>
      </c>
      <c r="G2186" s="308"/>
    </row>
    <row r="2187" spans="1:20" ht="9" customHeight="1" x14ac:dyDescent="0.25">
      <c r="A2187" s="303"/>
      <c r="B2187" s="304"/>
      <c r="C2187" s="305"/>
      <c r="D2187" s="306"/>
      <c r="E2187" s="303"/>
      <c r="F2187" s="307"/>
      <c r="G2187" s="308"/>
    </row>
    <row r="2188" spans="1:20" s="314" customFormat="1" ht="14.25" customHeight="1" x14ac:dyDescent="0.25">
      <c r="A2188" s="309"/>
      <c r="B2188" s="309" t="s">
        <v>771</v>
      </c>
      <c r="C2188" s="310"/>
      <c r="D2188" s="311"/>
      <c r="E2188" s="312"/>
      <c r="F2188" s="312">
        <f>F2186+F2171</f>
        <v>316513523.81344008</v>
      </c>
      <c r="G2188" s="313"/>
      <c r="H2188" s="313"/>
      <c r="I2188" s="313"/>
      <c r="J2188" s="313"/>
      <c r="K2188" s="313"/>
      <c r="L2188" s="313"/>
      <c r="M2188" s="313"/>
      <c r="N2188" s="313"/>
      <c r="O2188" s="313"/>
      <c r="P2188" s="313"/>
      <c r="Q2188" s="313"/>
      <c r="R2188" s="313"/>
      <c r="S2188" s="313"/>
      <c r="T2188" s="313"/>
    </row>
    <row r="2189" spans="1:20" s="314" customFormat="1" ht="14.25" customHeight="1" x14ac:dyDescent="0.25">
      <c r="A2189" s="309"/>
      <c r="B2189" s="309" t="s">
        <v>772</v>
      </c>
      <c r="C2189" s="310"/>
      <c r="D2189" s="311"/>
      <c r="E2189" s="312"/>
      <c r="F2189" s="312">
        <f>F2188</f>
        <v>316513523.81344008</v>
      </c>
      <c r="G2189" s="313"/>
      <c r="H2189" s="313"/>
      <c r="I2189" s="313"/>
      <c r="J2189" s="313"/>
      <c r="K2189" s="313"/>
      <c r="L2189" s="313"/>
      <c r="M2189" s="313"/>
      <c r="N2189" s="313"/>
      <c r="O2189" s="313"/>
      <c r="P2189" s="313"/>
      <c r="Q2189" s="313"/>
      <c r="R2189" s="313"/>
      <c r="S2189" s="313"/>
      <c r="T2189" s="313"/>
    </row>
    <row r="2190" spans="1:20" s="320" customFormat="1" ht="11.25" customHeight="1" thickBot="1" x14ac:dyDescent="0.3">
      <c r="A2190" s="5"/>
      <c r="B2190" s="1"/>
      <c r="C2190" s="6"/>
      <c r="D2190" s="315"/>
      <c r="E2190" s="6"/>
      <c r="F2190" s="316"/>
      <c r="G2190" s="317"/>
      <c r="H2190" s="318" t="s">
        <v>773</v>
      </c>
      <c r="I2190" s="318" t="s">
        <v>774</v>
      </c>
      <c r="J2190" s="318" t="s">
        <v>775</v>
      </c>
      <c r="K2190" s="319"/>
      <c r="L2190" s="317"/>
      <c r="M2190" s="317"/>
      <c r="N2190" s="317"/>
      <c r="O2190" s="317"/>
      <c r="P2190" s="317"/>
      <c r="Q2190" s="317"/>
      <c r="R2190" s="317"/>
      <c r="S2190" s="317"/>
      <c r="T2190" s="317"/>
    </row>
    <row r="2191" spans="1:20" s="320" customFormat="1" ht="11.25" customHeight="1" x14ac:dyDescent="0.25">
      <c r="A2191" s="5"/>
      <c r="B2191" s="1"/>
      <c r="C2191" s="6"/>
      <c r="D2191" s="315"/>
      <c r="E2191" s="6"/>
      <c r="F2191" s="316"/>
      <c r="G2191" s="317"/>
      <c r="H2191" s="321">
        <f>'[24]PRES. BASE'!F915</f>
        <v>296809287.82000005</v>
      </c>
      <c r="I2191" s="322">
        <f>F2189</f>
        <v>316513523.81344008</v>
      </c>
      <c r="J2191" s="323">
        <f>+I2191-H2191</f>
        <v>19704235.993440032</v>
      </c>
      <c r="K2191" s="324">
        <f>+J2191/H2191</f>
        <v>6.6386857831044907E-2</v>
      </c>
      <c r="L2191" s="317"/>
      <c r="M2191" s="317"/>
      <c r="N2191" s="317"/>
      <c r="O2191" s="317"/>
      <c r="P2191" s="317"/>
      <c r="Q2191" s="317"/>
      <c r="R2191" s="317"/>
      <c r="S2191" s="317"/>
      <c r="T2191" s="317"/>
    </row>
    <row r="2192" spans="1:20" s="320" customFormat="1" x14ac:dyDescent="0.25">
      <c r="A2192" s="5" t="s">
        <v>776</v>
      </c>
      <c r="B2192" s="5"/>
      <c r="C2192" s="366" t="s">
        <v>777</v>
      </c>
      <c r="D2192" s="366"/>
      <c r="E2192" s="366"/>
      <c r="F2192" s="366"/>
      <c r="G2192" s="317"/>
      <c r="H2192" s="325"/>
      <c r="I2192" s="326"/>
      <c r="J2192" s="327"/>
      <c r="K2192" s="328"/>
      <c r="L2192" s="317"/>
      <c r="M2192" s="317"/>
      <c r="N2192" s="317"/>
      <c r="O2192" s="317"/>
      <c r="P2192" s="317"/>
      <c r="Q2192" s="317"/>
      <c r="R2192" s="317"/>
      <c r="S2192" s="317"/>
      <c r="T2192" s="317"/>
    </row>
    <row r="2193" spans="1:20" s="320" customFormat="1" ht="13.8" thickBot="1" x14ac:dyDescent="0.3">
      <c r="A2193" s="5"/>
      <c r="B2193" s="5"/>
      <c r="C2193" s="329"/>
      <c r="D2193" s="329"/>
      <c r="E2193" s="330"/>
      <c r="F2193" s="330"/>
      <c r="G2193" s="317"/>
      <c r="H2193" s="331">
        <f>H2191*1.25</f>
        <v>371011609.7750001</v>
      </c>
      <c r="I2193" s="332"/>
      <c r="J2193" s="333"/>
      <c r="K2193" s="334"/>
      <c r="L2193" s="317"/>
      <c r="M2193" s="317"/>
      <c r="N2193" s="317"/>
      <c r="O2193" s="317"/>
      <c r="P2193" s="317"/>
      <c r="Q2193" s="317"/>
      <c r="R2193" s="317"/>
      <c r="S2193" s="317"/>
      <c r="T2193" s="317"/>
    </row>
    <row r="2194" spans="1:20" s="320" customFormat="1" x14ac:dyDescent="0.25">
      <c r="A2194" s="5"/>
      <c r="B2194" s="5"/>
      <c r="C2194" s="5"/>
      <c r="D2194" s="5"/>
      <c r="E2194" s="6"/>
      <c r="F2194" s="6"/>
      <c r="G2194" s="317"/>
      <c r="H2194" s="335" t="s">
        <v>778</v>
      </c>
      <c r="I2194" s="317"/>
      <c r="J2194" s="317"/>
      <c r="K2194" s="317"/>
      <c r="L2194" s="317"/>
      <c r="M2194" s="317"/>
      <c r="N2194" s="317"/>
      <c r="O2194" s="317"/>
      <c r="P2194" s="317"/>
      <c r="Q2194" s="317"/>
      <c r="R2194" s="317"/>
      <c r="S2194" s="317"/>
      <c r="T2194" s="317"/>
    </row>
    <row r="2195" spans="1:20" s="320" customFormat="1" x14ac:dyDescent="0.25">
      <c r="A2195" s="5"/>
      <c r="B2195" s="5"/>
      <c r="C2195" s="5"/>
      <c r="D2195" s="5"/>
      <c r="E2195" s="330"/>
      <c r="F2195" s="330"/>
      <c r="G2195" s="317"/>
      <c r="H2195" s="155">
        <v>19966102.920000002</v>
      </c>
      <c r="I2195" s="155" t="s">
        <v>779</v>
      </c>
      <c r="J2195" s="317"/>
      <c r="K2195" s="317"/>
      <c r="L2195" s="317"/>
      <c r="M2195" s="317"/>
      <c r="N2195" s="317"/>
      <c r="O2195" s="317"/>
      <c r="P2195" s="317"/>
      <c r="Q2195" s="317"/>
      <c r="R2195" s="317"/>
      <c r="S2195" s="317"/>
      <c r="T2195" s="317"/>
    </row>
    <row r="2196" spans="1:20" s="320" customFormat="1" x14ac:dyDescent="0.25">
      <c r="A2196" s="367" t="s">
        <v>780</v>
      </c>
      <c r="B2196" s="367"/>
      <c r="C2196" s="361" t="s">
        <v>781</v>
      </c>
      <c r="D2196" s="361"/>
      <c r="E2196" s="361"/>
      <c r="F2196" s="361"/>
      <c r="G2196" s="317"/>
      <c r="H2196" s="155">
        <v>9983051.4600000009</v>
      </c>
      <c r="I2196" s="155" t="s">
        <v>767</v>
      </c>
      <c r="J2196" s="317"/>
      <c r="K2196" s="317"/>
      <c r="L2196" s="317"/>
      <c r="M2196" s="317"/>
      <c r="N2196" s="317"/>
      <c r="O2196" s="317"/>
      <c r="P2196" s="317"/>
      <c r="Q2196" s="317"/>
      <c r="R2196" s="317"/>
      <c r="S2196" s="317"/>
      <c r="T2196" s="317"/>
    </row>
    <row r="2197" spans="1:20" s="320" customFormat="1" x14ac:dyDescent="0.25">
      <c r="A2197" s="336" t="s">
        <v>782</v>
      </c>
      <c r="B2197" s="336"/>
      <c r="C2197" s="5" t="s">
        <v>783</v>
      </c>
      <c r="D2197" s="149"/>
      <c r="E2197" s="11"/>
      <c r="F2197" s="11"/>
      <c r="G2197" s="317"/>
      <c r="H2197" s="317"/>
      <c r="I2197" s="317"/>
      <c r="J2197" s="317"/>
      <c r="K2197" s="317"/>
      <c r="L2197" s="317"/>
      <c r="M2197" s="317"/>
      <c r="N2197" s="317"/>
      <c r="O2197" s="317"/>
      <c r="P2197" s="317"/>
      <c r="Q2197" s="317"/>
      <c r="R2197" s="317"/>
      <c r="S2197" s="317"/>
      <c r="T2197" s="317"/>
    </row>
    <row r="2198" spans="1:20" s="320" customFormat="1" x14ac:dyDescent="0.25">
      <c r="A2198" s="336"/>
      <c r="B2198" s="336"/>
      <c r="C2198" s="5"/>
      <c r="D2198" s="149"/>
      <c r="E2198" s="11"/>
      <c r="F2198" s="11"/>
      <c r="G2198" s="317"/>
      <c r="H2198" s="317"/>
      <c r="I2198" s="317"/>
      <c r="J2198" s="317"/>
      <c r="K2198" s="317"/>
      <c r="L2198" s="317"/>
      <c r="M2198" s="317"/>
      <c r="N2198" s="317"/>
      <c r="O2198" s="317"/>
      <c r="P2198" s="317"/>
      <c r="Q2198" s="317"/>
      <c r="R2198" s="317"/>
      <c r="S2198" s="317"/>
      <c r="T2198" s="317"/>
    </row>
    <row r="2199" spans="1:20" s="320" customFormat="1" x14ac:dyDescent="0.25">
      <c r="A2199" s="336"/>
      <c r="B2199" s="336"/>
      <c r="C2199" s="5"/>
      <c r="D2199" s="149"/>
      <c r="E2199" s="11"/>
      <c r="F2199" s="11"/>
      <c r="G2199" s="317"/>
      <c r="H2199" s="317"/>
      <c r="I2199" s="317"/>
      <c r="J2199" s="317"/>
      <c r="K2199" s="317"/>
      <c r="L2199" s="317"/>
      <c r="M2199" s="317"/>
      <c r="N2199" s="317"/>
      <c r="O2199" s="317"/>
      <c r="P2199" s="317"/>
      <c r="Q2199" s="317"/>
      <c r="R2199" s="317"/>
      <c r="S2199" s="317"/>
      <c r="T2199" s="317"/>
    </row>
    <row r="2200" spans="1:20" s="320" customFormat="1" x14ac:dyDescent="0.25">
      <c r="A2200" s="337"/>
      <c r="B2200" s="338"/>
      <c r="C2200" s="338"/>
      <c r="D2200" s="338"/>
      <c r="E2200" s="339"/>
      <c r="F2200" s="339"/>
      <c r="G2200" s="317"/>
      <c r="H2200" s="317"/>
      <c r="I2200" s="317"/>
      <c r="J2200" s="317"/>
      <c r="K2200" s="317"/>
      <c r="L2200" s="317"/>
      <c r="M2200" s="317"/>
      <c r="N2200" s="317"/>
      <c r="O2200" s="317"/>
      <c r="P2200" s="317"/>
      <c r="Q2200" s="317"/>
      <c r="R2200" s="317"/>
      <c r="S2200" s="317"/>
      <c r="T2200" s="317"/>
    </row>
    <row r="2201" spans="1:20" s="320" customFormat="1" ht="12.75" customHeight="1" x14ac:dyDescent="0.25">
      <c r="A2201" s="340" t="s">
        <v>784</v>
      </c>
      <c r="B2201" s="341"/>
      <c r="C2201" s="368" t="s">
        <v>785</v>
      </c>
      <c r="D2201" s="368"/>
      <c r="E2201" s="368"/>
      <c r="F2201" s="368"/>
      <c r="G2201" s="317"/>
      <c r="H2201" s="317"/>
      <c r="I2201" s="317"/>
      <c r="J2201" s="317"/>
      <c r="K2201" s="317"/>
      <c r="L2201" s="317"/>
      <c r="M2201" s="317"/>
      <c r="N2201" s="317"/>
      <c r="O2201" s="317"/>
      <c r="P2201" s="317"/>
      <c r="Q2201" s="317"/>
      <c r="R2201" s="317"/>
      <c r="S2201" s="317"/>
      <c r="T2201" s="317"/>
    </row>
    <row r="2202" spans="1:20" s="320" customFormat="1" x14ac:dyDescent="0.25">
      <c r="A2202" s="337"/>
      <c r="B2202" s="341"/>
      <c r="C2202" s="342"/>
      <c r="D2202" s="341"/>
      <c r="E2202" s="343"/>
      <c r="F2202" s="343"/>
      <c r="G2202" s="317"/>
      <c r="H2202" s="317"/>
      <c r="I2202" s="317"/>
      <c r="J2202" s="317"/>
      <c r="K2202" s="317"/>
      <c r="L2202" s="317"/>
      <c r="M2202" s="317"/>
      <c r="N2202" s="317"/>
      <c r="O2202" s="317"/>
      <c r="P2202" s="317"/>
      <c r="Q2202" s="317"/>
      <c r="R2202" s="317"/>
      <c r="S2202" s="317"/>
      <c r="T2202" s="317"/>
    </row>
    <row r="2203" spans="1:20" s="320" customFormat="1" x14ac:dyDescent="0.25">
      <c r="A2203" s="337"/>
      <c r="B2203" s="341"/>
      <c r="C2203" s="342"/>
      <c r="D2203" s="341"/>
      <c r="E2203" s="343"/>
      <c r="F2203" s="343"/>
      <c r="G2203" s="317"/>
      <c r="H2203" s="317"/>
      <c r="I2203" s="317"/>
      <c r="J2203" s="317"/>
      <c r="K2203" s="317"/>
      <c r="L2203" s="317"/>
      <c r="M2203" s="317"/>
      <c r="N2203" s="317"/>
      <c r="O2203" s="317"/>
      <c r="P2203" s="317"/>
      <c r="Q2203" s="317"/>
      <c r="R2203" s="317"/>
      <c r="S2203" s="317"/>
      <c r="T2203" s="317"/>
    </row>
    <row r="2204" spans="1:20" s="320" customFormat="1" x14ac:dyDescent="0.25">
      <c r="A2204" s="369" t="s">
        <v>786</v>
      </c>
      <c r="B2204" s="370"/>
      <c r="C2204" s="371" t="s">
        <v>787</v>
      </c>
      <c r="D2204" s="371"/>
      <c r="E2204" s="371"/>
      <c r="F2204" s="371"/>
      <c r="G2204" s="317"/>
      <c r="H2204" s="317"/>
      <c r="I2204" s="317"/>
      <c r="J2204" s="317"/>
      <c r="K2204" s="317"/>
      <c r="L2204" s="317"/>
      <c r="M2204" s="317"/>
      <c r="N2204" s="317"/>
      <c r="O2204" s="317"/>
      <c r="P2204" s="317"/>
      <c r="Q2204" s="317"/>
      <c r="R2204" s="317"/>
      <c r="S2204" s="317"/>
      <c r="T2204" s="317"/>
    </row>
    <row r="2205" spans="1:20" s="320" customFormat="1" x14ac:dyDescent="0.25">
      <c r="A2205" s="5" t="s">
        <v>788</v>
      </c>
      <c r="B2205" s="149"/>
      <c r="C2205" s="363" t="s">
        <v>789</v>
      </c>
      <c r="D2205" s="363"/>
      <c r="E2205" s="363"/>
      <c r="F2205" s="363"/>
      <c r="G2205" s="317"/>
      <c r="H2205" s="317"/>
      <c r="I2205" s="317"/>
      <c r="J2205" s="317"/>
      <c r="K2205" s="317"/>
      <c r="L2205" s="317"/>
      <c r="M2205" s="317"/>
      <c r="N2205" s="317"/>
      <c r="O2205" s="317"/>
      <c r="P2205" s="317"/>
      <c r="Q2205" s="317"/>
      <c r="R2205" s="317"/>
      <c r="S2205" s="317"/>
      <c r="T2205" s="317"/>
    </row>
    <row r="2206" spans="1:20" s="320" customFormat="1" x14ac:dyDescent="0.25">
      <c r="A2206" s="5"/>
      <c r="B2206" s="149"/>
      <c r="C2206" s="5"/>
      <c r="D2206" s="5"/>
      <c r="E2206" s="5"/>
      <c r="F2206" s="5"/>
      <c r="G2206" s="317"/>
      <c r="H2206" s="317"/>
      <c r="I2206" s="317"/>
      <c r="J2206" s="317"/>
      <c r="K2206" s="317"/>
      <c r="L2206" s="317"/>
      <c r="M2206" s="317"/>
      <c r="N2206" s="317"/>
      <c r="O2206" s="317"/>
      <c r="P2206" s="317"/>
      <c r="Q2206" s="317"/>
      <c r="R2206" s="317"/>
      <c r="S2206" s="317"/>
      <c r="T2206" s="317"/>
    </row>
    <row r="2207" spans="1:20" s="320" customFormat="1" x14ac:dyDescent="0.25">
      <c r="A2207" s="5"/>
      <c r="B2207" s="149"/>
      <c r="C2207" s="5"/>
      <c r="D2207" s="5"/>
      <c r="E2207" s="5"/>
      <c r="F2207" s="5"/>
      <c r="G2207" s="317"/>
      <c r="H2207" s="317"/>
      <c r="I2207" s="317"/>
      <c r="J2207" s="317"/>
      <c r="K2207" s="317"/>
      <c r="L2207" s="317"/>
      <c r="M2207" s="317"/>
      <c r="N2207" s="317"/>
      <c r="O2207" s="317"/>
      <c r="P2207" s="317"/>
      <c r="Q2207" s="317"/>
      <c r="R2207" s="317"/>
      <c r="S2207" s="317"/>
      <c r="T2207" s="317"/>
    </row>
    <row r="2208" spans="1:20" s="320" customFormat="1" x14ac:dyDescent="0.25">
      <c r="A2208" s="344" t="s">
        <v>790</v>
      </c>
      <c r="B2208" s="345"/>
      <c r="G2208" s="317"/>
      <c r="H2208" s="317"/>
      <c r="I2208" s="317"/>
      <c r="J2208" s="317"/>
      <c r="K2208" s="317"/>
      <c r="L2208" s="317"/>
      <c r="M2208" s="317"/>
      <c r="N2208" s="317"/>
      <c r="O2208" s="317"/>
      <c r="P2208" s="317"/>
      <c r="Q2208" s="317"/>
      <c r="R2208" s="317"/>
      <c r="S2208" s="317"/>
      <c r="T2208" s="317"/>
    </row>
    <row r="2209" spans="1:20" s="320" customFormat="1" x14ac:dyDescent="0.25">
      <c r="A2209" s="346"/>
      <c r="B2209" s="344" t="s">
        <v>791</v>
      </c>
      <c r="G2209" s="317"/>
      <c r="H2209" s="317"/>
      <c r="I2209" s="317"/>
      <c r="J2209" s="317"/>
      <c r="K2209" s="317"/>
      <c r="L2209" s="317"/>
      <c r="M2209" s="317"/>
      <c r="N2209" s="317"/>
      <c r="O2209" s="317"/>
      <c r="P2209" s="317"/>
      <c r="Q2209" s="317"/>
      <c r="R2209" s="317"/>
      <c r="S2209" s="317"/>
      <c r="T2209" s="317"/>
    </row>
    <row r="2210" spans="1:20" s="336" customFormat="1" ht="26.25" customHeight="1" x14ac:dyDescent="0.25">
      <c r="A2210" s="364" t="s">
        <v>792</v>
      </c>
      <c r="B2210" s="365"/>
      <c r="C2210" s="365"/>
      <c r="D2210" s="365"/>
      <c r="E2210" s="365"/>
      <c r="F2210" s="365"/>
    </row>
    <row r="2211" spans="1:20" s="320" customFormat="1" x14ac:dyDescent="0.25">
      <c r="B2211" s="347"/>
      <c r="G2211" s="317"/>
      <c r="H2211" s="317"/>
      <c r="I2211" s="317"/>
      <c r="J2211" s="317"/>
      <c r="K2211" s="317"/>
      <c r="L2211" s="317"/>
      <c r="M2211" s="317"/>
      <c r="N2211" s="317"/>
      <c r="O2211" s="317"/>
      <c r="P2211" s="317"/>
      <c r="Q2211" s="317"/>
      <c r="R2211" s="317"/>
      <c r="S2211" s="317"/>
      <c r="T2211" s="317"/>
    </row>
    <row r="2213" spans="1:20" x14ac:dyDescent="0.25">
      <c r="H2213" s="317"/>
      <c r="I2213" s="317"/>
      <c r="J2213" s="317"/>
      <c r="K2213" s="317"/>
      <c r="L2213" s="317"/>
      <c r="M2213" s="317"/>
    </row>
    <row r="2214" spans="1:20" x14ac:dyDescent="0.25">
      <c r="H2214" s="317"/>
      <c r="I2214" s="317"/>
      <c r="J2214" s="317"/>
      <c r="K2214" s="317"/>
      <c r="L2214" s="317"/>
      <c r="M2214" s="317"/>
    </row>
    <row r="2215" spans="1:20" x14ac:dyDescent="0.25">
      <c r="H2215" s="317"/>
      <c r="I2215" s="317"/>
      <c r="J2215" s="317"/>
      <c r="K2215" s="317"/>
      <c r="L2215" s="317"/>
      <c r="M2215" s="317"/>
    </row>
    <row r="2216" spans="1:20" x14ac:dyDescent="0.25">
      <c r="H2216" s="317"/>
      <c r="I2216" s="317"/>
      <c r="J2216" s="317"/>
      <c r="K2216" s="317"/>
      <c r="L2216" s="317"/>
      <c r="M2216" s="317"/>
    </row>
    <row r="2217" spans="1:20" x14ac:dyDescent="0.25">
      <c r="H2217" s="317"/>
      <c r="I2217" s="317"/>
      <c r="J2217" s="317"/>
      <c r="K2217" s="317"/>
      <c r="L2217" s="317"/>
      <c r="M2217" s="317"/>
    </row>
    <row r="2218" spans="1:20" x14ac:dyDescent="0.25">
      <c r="H2218" s="317"/>
      <c r="I2218" s="317"/>
      <c r="J2218" s="317"/>
      <c r="K2218" s="317"/>
      <c r="L2218" s="317"/>
      <c r="M2218" s="317"/>
    </row>
    <row r="2219" spans="1:20" x14ac:dyDescent="0.25">
      <c r="H2219" s="317"/>
      <c r="I2219" s="317"/>
      <c r="J2219" s="317"/>
      <c r="K2219" s="317"/>
      <c r="L2219" s="317"/>
      <c r="M2219" s="317"/>
    </row>
    <row r="2220" spans="1:20" x14ac:dyDescent="0.25">
      <c r="H2220" s="317"/>
      <c r="I2220" s="317"/>
      <c r="J2220" s="317"/>
      <c r="K2220" s="317"/>
      <c r="L2220" s="317"/>
      <c r="M2220" s="317"/>
    </row>
    <row r="2429" spans="1:10" ht="13.8" thickBot="1" x14ac:dyDescent="0.3"/>
    <row r="2430" spans="1:10" s="350" customFormat="1" ht="14.4" thickTop="1" thickBot="1" x14ac:dyDescent="0.3">
      <c r="A2430" s="28"/>
      <c r="B2430" s="132"/>
      <c r="C2430" s="28"/>
      <c r="D2430" s="28"/>
      <c r="E2430" s="28"/>
      <c r="F2430" s="28"/>
      <c r="G2430" s="28"/>
      <c r="H2430" s="348"/>
      <c r="I2430" s="349"/>
      <c r="J2430" s="349"/>
    </row>
    <row r="2431" spans="1:10" s="353" customFormat="1" ht="8.25" customHeight="1" thickTop="1" x14ac:dyDescent="0.25">
      <c r="A2431" s="28"/>
      <c r="B2431" s="132"/>
      <c r="C2431" s="28"/>
      <c r="D2431" s="28"/>
      <c r="E2431" s="28"/>
      <c r="F2431" s="28"/>
      <c r="G2431" s="28"/>
      <c r="H2431" s="351"/>
      <c r="I2431" s="352"/>
      <c r="J2431" s="352"/>
    </row>
    <row r="2432" spans="1:10" ht="15.9" customHeight="1" x14ac:dyDescent="0.25"/>
    <row r="2433" ht="14.1" customHeight="1" x14ac:dyDescent="0.25"/>
    <row r="2434" ht="14.1" customHeight="1" x14ac:dyDescent="0.25"/>
    <row r="2435" ht="14.1" customHeight="1" x14ac:dyDescent="0.25"/>
    <row r="2436" ht="14.1" customHeight="1" x14ac:dyDescent="0.25"/>
    <row r="2437" ht="14.1" customHeight="1" x14ac:dyDescent="0.25"/>
    <row r="2438" ht="14.1" customHeight="1" x14ac:dyDescent="0.25"/>
    <row r="2439" ht="14.1" customHeight="1" x14ac:dyDescent="0.25"/>
    <row r="2440" ht="14.1" customHeight="1" x14ac:dyDescent="0.25"/>
    <row r="2441" ht="14.1" customHeight="1" x14ac:dyDescent="0.25"/>
    <row r="2442" ht="14.1" customHeight="1" x14ac:dyDescent="0.25"/>
    <row r="2443" ht="14.1" customHeight="1" x14ac:dyDescent="0.25"/>
    <row r="2444" ht="14.1" customHeight="1" x14ac:dyDescent="0.25"/>
    <row r="2446" ht="8.25" customHeight="1" x14ac:dyDescent="0.25"/>
    <row r="2447" ht="15.9" customHeight="1" x14ac:dyDescent="0.25"/>
    <row r="2448" ht="14.1" customHeight="1" x14ac:dyDescent="0.25"/>
    <row r="2449" spans="1:10" ht="15.9" customHeight="1" x14ac:dyDescent="0.25"/>
    <row r="2450" spans="1:10" ht="14.1" customHeight="1" x14ac:dyDescent="0.25"/>
    <row r="2451" spans="1:10" ht="14.1" customHeight="1" x14ac:dyDescent="0.25"/>
    <row r="2452" spans="1:10" s="356" customFormat="1" ht="14.1" customHeight="1" thickBot="1" x14ac:dyDescent="0.3">
      <c r="A2452" s="28"/>
      <c r="B2452" s="132"/>
      <c r="C2452" s="28"/>
      <c r="D2452" s="28"/>
      <c r="E2452" s="28"/>
      <c r="F2452" s="28"/>
      <c r="G2452" s="28"/>
      <c r="H2452" s="354"/>
      <c r="I2452" s="355"/>
      <c r="J2452" s="355"/>
    </row>
    <row r="2453" spans="1:10" ht="14.1" customHeight="1" thickTop="1" x14ac:dyDescent="0.25"/>
    <row r="2454" spans="1:10" ht="14.1" customHeight="1" x14ac:dyDescent="0.25"/>
    <row r="2455" spans="1:10" ht="14.1" customHeight="1" x14ac:dyDescent="0.25"/>
    <row r="2456" spans="1:10" ht="14.1" customHeight="1" x14ac:dyDescent="0.25"/>
    <row r="2457" spans="1:10" ht="14.1" customHeight="1" x14ac:dyDescent="0.25"/>
    <row r="2458" spans="1:10" ht="14.1" customHeight="1" x14ac:dyDescent="0.25"/>
    <row r="2459" spans="1:10" ht="14.1" customHeight="1" x14ac:dyDescent="0.25"/>
    <row r="2460" spans="1:10" ht="14.1" customHeight="1" x14ac:dyDescent="0.25"/>
    <row r="2461" spans="1:10" s="359" customFormat="1" ht="7.5" customHeight="1" x14ac:dyDescent="0.25">
      <c r="A2461" s="28"/>
      <c r="B2461" s="132"/>
      <c r="C2461" s="28"/>
      <c r="D2461" s="28"/>
      <c r="E2461" s="28"/>
      <c r="F2461" s="28"/>
      <c r="G2461" s="28"/>
      <c r="H2461" s="357"/>
      <c r="I2461" s="358"/>
      <c r="J2461" s="358"/>
    </row>
    <row r="2462" spans="1:10" s="359" customFormat="1" ht="14.1" customHeight="1" x14ac:dyDescent="0.25">
      <c r="A2462" s="28"/>
      <c r="B2462" s="132"/>
      <c r="C2462" s="28"/>
      <c r="D2462" s="28"/>
      <c r="E2462" s="28"/>
      <c r="F2462" s="28"/>
      <c r="G2462" s="28"/>
      <c r="H2462" s="357"/>
      <c r="I2462" s="358"/>
      <c r="J2462" s="358"/>
    </row>
    <row r="2463" spans="1:10" s="359" customFormat="1" ht="14.1" customHeight="1" x14ac:dyDescent="0.25">
      <c r="A2463" s="28"/>
      <c r="B2463" s="132"/>
      <c r="C2463" s="28"/>
      <c r="D2463" s="28"/>
      <c r="E2463" s="28"/>
      <c r="F2463" s="28"/>
      <c r="G2463" s="28"/>
      <c r="H2463" s="357"/>
      <c r="I2463" s="358"/>
      <c r="J2463" s="358"/>
    </row>
    <row r="2464" spans="1:10" s="359" customFormat="1" ht="14.1" customHeight="1" x14ac:dyDescent="0.25">
      <c r="A2464" s="28"/>
      <c r="B2464" s="132"/>
      <c r="C2464" s="28"/>
      <c r="D2464" s="28"/>
      <c r="E2464" s="28"/>
      <c r="F2464" s="28"/>
      <c r="G2464" s="28"/>
      <c r="H2464" s="357"/>
      <c r="I2464" s="358"/>
      <c r="J2464" s="358"/>
    </row>
    <row r="2465" spans="1:10" ht="14.1" customHeight="1" x14ac:dyDescent="0.25"/>
    <row r="2466" spans="1:10" ht="14.1" customHeight="1" x14ac:dyDescent="0.25"/>
    <row r="2467" spans="1:10" ht="14.1" customHeight="1" x14ac:dyDescent="0.25"/>
    <row r="2468" spans="1:10" s="356" customFormat="1" ht="14.1" customHeight="1" thickBot="1" x14ac:dyDescent="0.3">
      <c r="A2468" s="28"/>
      <c r="B2468" s="132"/>
      <c r="C2468" s="28"/>
      <c r="D2468" s="28"/>
      <c r="E2468" s="28"/>
      <c r="F2468" s="28"/>
      <c r="G2468" s="28"/>
      <c r="H2468" s="354"/>
      <c r="I2468" s="355"/>
      <c r="J2468" s="355"/>
    </row>
    <row r="2469" spans="1:10" ht="15.75" customHeight="1" thickTop="1" x14ac:dyDescent="0.25"/>
  </sheetData>
  <mergeCells count="14">
    <mergeCell ref="C2205:F2205"/>
    <mergeCell ref="A2210:F2210"/>
    <mergeCell ref="C2192:F2192"/>
    <mergeCell ref="A2196:B2196"/>
    <mergeCell ref="C2196:F2196"/>
    <mergeCell ref="C2201:F2201"/>
    <mergeCell ref="A2204:B2204"/>
    <mergeCell ref="C2204:F2204"/>
    <mergeCell ref="A11:F11"/>
    <mergeCell ref="A2:F2"/>
    <mergeCell ref="A3:F3"/>
    <mergeCell ref="A4:F4"/>
    <mergeCell ref="A5:F5"/>
    <mergeCell ref="A8:F8"/>
  </mergeCells>
  <printOptions horizontalCentered="1"/>
  <pageMargins left="0.19685039370078741" right="0.19685039370078741" top="0.19685039370078741" bottom="0.39370078740157483" header="0" footer="0.19685039370078741"/>
  <pageSetup scale="86" fitToHeight="0" orientation="portrait" r:id="rId1"/>
  <headerFooter alignWithMargins="0">
    <oddFooter>Página &amp;P</oddFooter>
  </headerFooter>
  <rowBreaks count="35" manualBreakCount="35">
    <brk id="52" max="5" man="1"/>
    <brk id="79" max="5" man="1"/>
    <brk id="115" max="5" man="1"/>
    <brk id="158" max="5" man="1"/>
    <brk id="205" max="5" man="1"/>
    <brk id="239" max="5" man="1"/>
    <brk id="277" max="5" man="1"/>
    <brk id="324" max="5" man="1"/>
    <brk id="367" max="5" man="1"/>
    <brk id="393" max="5" man="1"/>
    <brk id="428" max="5" man="1"/>
    <brk id="469" max="5" man="1"/>
    <brk id="508" max="5" man="1"/>
    <brk id="557" max="5" man="1"/>
    <brk id="596" max="5" man="1"/>
    <brk id="632" max="5" man="1"/>
    <brk id="681" max="5" man="1"/>
    <brk id="715" max="5" man="1"/>
    <brk id="751" max="5" man="1"/>
    <brk id="783" max="5" man="1"/>
    <brk id="820" max="5" man="1"/>
    <brk id="855" max="5" man="1"/>
    <brk id="887" max="5" man="1"/>
    <brk id="934" max="5" man="1"/>
    <brk id="982" max="5" man="1"/>
    <brk id="1022" max="5" man="1"/>
    <brk id="1057" max="5" man="1"/>
    <brk id="1087" max="5" man="1"/>
    <brk id="1123" max="5" man="1"/>
    <brk id="1194" max="5" man="1"/>
    <brk id="1315" max="5" man="1"/>
    <brk id="1354" max="5" man="1"/>
    <brk id="1400" max="5" man="1"/>
    <brk id="1780" max="5" man="1"/>
    <brk id="186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D271D923F26459FBA46E40D675711" ma:contentTypeVersion="14" ma:contentTypeDescription="Crear nuevo documento." ma:contentTypeScope="" ma:versionID="f4cc71c124a1b8a84bce3febc471c30b">
  <xsd:schema xmlns:xsd="http://www.w3.org/2001/XMLSchema" xmlns:xs="http://www.w3.org/2001/XMLSchema" xmlns:p="http://schemas.microsoft.com/office/2006/metadata/properties" xmlns:ns2="a6893fb8-1cd9-467c-87aa-362a8a493633" xmlns:ns3="6f1286bd-5c2e-447a-a9f2-98960f686b40" targetNamespace="http://schemas.microsoft.com/office/2006/metadata/properties" ma:root="true" ma:fieldsID="a33fe4b55136ba2134db659b235069a6" ns2:_="" ns3:_="">
    <xsd:import namespace="a6893fb8-1cd9-467c-87aa-362a8a493633"/>
    <xsd:import namespace="6f1286bd-5c2e-447a-a9f2-98960f686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93fb8-1cd9-467c-87aa-362a8a493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93dd4e6-944c-4e37-94ee-b715a77fe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286bd-5c2e-447a-a9f2-98960f686b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9912e50-a601-4f1f-916b-d4baaeb1a9c4}" ma:internalName="TaxCatchAll" ma:showField="CatchAllData" ma:web="6f1286bd-5c2e-447a-a9f2-98960f686b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93fb8-1cd9-467c-87aa-362a8a493633">
      <Terms xmlns="http://schemas.microsoft.com/office/infopath/2007/PartnerControls"/>
    </lcf76f155ced4ddcb4097134ff3c332f>
    <TaxCatchAll xmlns="6f1286bd-5c2e-447a-a9f2-98960f686b40" xsi:nil="true"/>
  </documentManagement>
</p:properties>
</file>

<file path=customXml/itemProps1.xml><?xml version="1.0" encoding="utf-8"?>
<ds:datastoreItem xmlns:ds="http://schemas.openxmlformats.org/officeDocument/2006/customXml" ds:itemID="{5A521BAF-000F-4924-B8E4-A38B0C563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93fb8-1cd9-467c-87aa-362a8a493633"/>
    <ds:schemaRef ds:uri="6f1286bd-5c2e-447a-a9f2-98960f686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34FE6-A126-49E9-8C12-A87920792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171A6-8D89-43A8-9930-1A67901841D6}">
  <ds:schemaRefs>
    <ds:schemaRef ds:uri="http://schemas.microsoft.com/office/2006/metadata/properties"/>
    <ds:schemaRef ds:uri="http://schemas.microsoft.com/office/infopath/2007/PartnerControls"/>
    <ds:schemaRef ds:uri="a6893fb8-1cd9-467c-87aa-362a8a493633"/>
    <ds:schemaRef ds:uri="6f1286bd-5c2e-447a-a9f2-98960f686b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ACT. PRES. BASE </vt:lpstr>
      <vt:lpstr>'ACT. PRES. BASE '!Área_de_impresión</vt:lpstr>
      <vt:lpstr>'ACT. PRES. BASE '!Imprimir_área_IM</vt:lpstr>
      <vt:lpstr>'ACT. PRES. BASE '!Imprimir_títulos_IM</vt:lpstr>
      <vt:lpstr>'ACT. PRES. BASE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Erick Esteban Bernabel Báez</cp:lastModifiedBy>
  <dcterms:created xsi:type="dcterms:W3CDTF">2022-03-09T14:18:47Z</dcterms:created>
  <dcterms:modified xsi:type="dcterms:W3CDTF">2022-07-25T16:23:20Z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0x01010084ED271D923F26459FBA46E40D675711</vt:lpwstr>
  </property>
  <property fmtid="{D5CDD505-2E9C-101B-9397-08002B2CF9AE}" pid="3" name="MediaServiceImageTags">
    <vt:lpwstr/>
  </property>
</Properties>
</file>